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" l="1"/>
  <c r="G74" i="1"/>
  <c r="G75" i="1" s="1"/>
  <c r="F74" i="1"/>
  <c r="F75" i="1" s="1"/>
  <c r="E74" i="1"/>
  <c r="E75" i="1" s="1"/>
  <c r="H73" i="1"/>
  <c r="H72" i="1"/>
  <c r="H71" i="1"/>
  <c r="H74" i="1" s="1"/>
  <c r="H75" i="1" s="1"/>
  <c r="J69" i="1"/>
  <c r="G68" i="1"/>
  <c r="F68" i="1"/>
  <c r="E68" i="1"/>
  <c r="H67" i="1"/>
  <c r="H66" i="1"/>
  <c r="H65" i="1"/>
  <c r="H64" i="1"/>
  <c r="H63" i="1"/>
  <c r="H62" i="1"/>
  <c r="H68" i="1" s="1"/>
  <c r="J54" i="1" l="1"/>
  <c r="G53" i="1"/>
  <c r="F53" i="1"/>
  <c r="E53" i="1"/>
  <c r="H52" i="1"/>
  <c r="H51" i="1"/>
  <c r="H50" i="1"/>
  <c r="H49" i="1"/>
  <c r="H48" i="1"/>
  <c r="H47" i="1"/>
  <c r="H46" i="1"/>
  <c r="H53" i="1" s="1"/>
  <c r="J40" i="1"/>
  <c r="G39" i="1"/>
  <c r="F39" i="1"/>
  <c r="E39" i="1"/>
  <c r="H38" i="1"/>
  <c r="H37" i="1"/>
  <c r="H36" i="1"/>
  <c r="H35" i="1"/>
  <c r="H34" i="1"/>
  <c r="H39" i="1" s="1"/>
  <c r="J26" i="1" l="1"/>
  <c r="G25" i="1"/>
  <c r="F25" i="1"/>
  <c r="F26" i="1" s="1"/>
  <c r="E25" i="1"/>
  <c r="H24" i="1"/>
  <c r="H23" i="1"/>
  <c r="H22" i="1"/>
  <c r="H21" i="1"/>
  <c r="H20" i="1"/>
  <c r="H19" i="1"/>
  <c r="H18" i="1"/>
  <c r="H17" i="1"/>
  <c r="H25" i="1" s="1"/>
  <c r="J15" i="1"/>
  <c r="G14" i="1"/>
  <c r="G26" i="1" s="1"/>
  <c r="F14" i="1"/>
  <c r="E14" i="1"/>
  <c r="E26" i="1" s="1"/>
  <c r="H13" i="1"/>
  <c r="H12" i="1"/>
  <c r="H11" i="1"/>
  <c r="H10" i="1"/>
  <c r="H9" i="1"/>
  <c r="H14" i="1" s="1"/>
  <c r="H26" i="1" l="1"/>
</calcChain>
</file>

<file path=xl/sharedStrings.xml><?xml version="1.0" encoding="utf-8"?>
<sst xmlns="http://schemas.openxmlformats.org/spreadsheetml/2006/main" count="203" uniqueCount="85">
  <si>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</si>
  <si>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</si>
  <si>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</si>
  <si>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</si>
  <si>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</si>
  <si>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</si>
  <si>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</si>
  <si>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</si>
  <si>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</si>
  <si>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</si>
  <si>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</si>
  <si>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</si>
  <si>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</si>
  <si>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</si>
  <si>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</si>
  <si>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</si>
  <si>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</si>
  <si>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</si>
  <si>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</si>
  <si>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</si>
  <si>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</si>
  <si>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З А В Т Р А К</t>
  </si>
  <si>
    <t>неделя</t>
  </si>
  <si>
    <t>Каша молочная ( рисовая )</t>
  </si>
  <si>
    <t>182/11</t>
  </si>
  <si>
    <t>1 -я</t>
  </si>
  <si>
    <t xml:space="preserve">Какао с молоком </t>
  </si>
  <si>
    <t>382/11</t>
  </si>
  <si>
    <t>День</t>
  </si>
  <si>
    <t>яйца варёные</t>
  </si>
  <si>
    <t>209/11</t>
  </si>
  <si>
    <t>10 -й</t>
  </si>
  <si>
    <t>Хлеб пшеничный</t>
  </si>
  <si>
    <t>Пром.пр.</t>
  </si>
  <si>
    <t>Хлеб ржаной</t>
  </si>
  <si>
    <t>итого за завтрак</t>
  </si>
  <si>
    <t>суммарный обьём</t>
  </si>
  <si>
    <t>п/ гр.завтрак</t>
  </si>
  <si>
    <t xml:space="preserve">О Б Е Д </t>
  </si>
  <si>
    <t>Суп с лапшой</t>
  </si>
  <si>
    <t>113/11</t>
  </si>
  <si>
    <t>Биточек рыбный (минтай)</t>
  </si>
  <si>
    <t>234/11</t>
  </si>
  <si>
    <t>картофельное пюре /</t>
  </si>
  <si>
    <t>100/50</t>
  </si>
  <si>
    <t>128-131 /</t>
  </si>
  <si>
    <t xml:space="preserve"> Горошек овощ. отварн.</t>
  </si>
  <si>
    <t xml:space="preserve">  /  11</t>
  </si>
  <si>
    <t>Сок фруктовый (яблочный)</t>
  </si>
  <si>
    <t>389/11</t>
  </si>
  <si>
    <t>Фрукты свежие  ( яблоко )</t>
  </si>
  <si>
    <t>338/11</t>
  </si>
  <si>
    <t>итого за обед</t>
  </si>
  <si>
    <t xml:space="preserve">ВСЕГО: за  завтрак  и   обед </t>
  </si>
  <si>
    <t>порций гр.</t>
  </si>
  <si>
    <t>Норма по СанПин</t>
  </si>
  <si>
    <t>обед</t>
  </si>
  <si>
    <t xml:space="preserve">  ПРИМЕРНОЕ  10 - ТИДНЕВНОЕ ЦИКЛИЧНОЕ МЕНЮ ПРИГОТОВЛЯЕМЫХ БЛЮД ШКОЛЬНЫХ  З А В Т Р А К О В  И  О Б Е Д О В </t>
  </si>
  <si>
    <t>Каша  молочная (рисовая)</t>
  </si>
  <si>
    <t>2 -я</t>
  </si>
  <si>
    <t>Бутерброд с сыром</t>
  </si>
  <si>
    <t>3-434 / 11</t>
  </si>
  <si>
    <t>10-й</t>
  </si>
  <si>
    <t>Хлеб ржанной</t>
  </si>
  <si>
    <t xml:space="preserve"> 10 - ТИДНЕВНОЕ  МЕНЮ ПРИГОТОВЛЯЕМЫХ БЛЮД ШКОЛЬНЫХ  З А В Т Р А К О В</t>
  </si>
  <si>
    <t xml:space="preserve">            ДЛЯ  УЧАЩИХСЯ  В ОБЩЕОБРАЗОВАТЕЛЬНОМ УЧРЕЖДЕНИЕ</t>
  </si>
  <si>
    <t xml:space="preserve">Суп  с макаронами </t>
  </si>
  <si>
    <t>111/11</t>
  </si>
  <si>
    <t>3-434/11</t>
  </si>
  <si>
    <t>Фрукты свежие ( яблоко )</t>
  </si>
  <si>
    <t xml:space="preserve">  ПРИМЕРНОЕ  10 - ТИДНЕВНОЕ ЦИКЛИЧНОЕ МЕНЮ ПРИГОТОВЛЯЕМЫХ БЛЮД ШКОЛЬНЫХ  О Б Е Д О В   И   П О Л Д Н И К О В</t>
  </si>
  <si>
    <t>Суп  с макароннами и картофелем</t>
  </si>
  <si>
    <t>112/11</t>
  </si>
  <si>
    <t>Фрукты  свежие (яблоко )</t>
  </si>
  <si>
    <t>п/ гр. Обед</t>
  </si>
  <si>
    <t>П О Л Д Н И К</t>
  </si>
  <si>
    <t>чай с лимоном</t>
  </si>
  <si>
    <t>377/11</t>
  </si>
  <si>
    <t>Бутерброд с мясными изделиями</t>
  </si>
  <si>
    <t>5 - 268 /11</t>
  </si>
  <si>
    <t>Овощи свежие (огурец)</t>
  </si>
  <si>
    <t>71 / 11</t>
  </si>
  <si>
    <t>итого за полдник</t>
  </si>
  <si>
    <t>ВСЕГО: за обед и полдник</t>
  </si>
  <si>
    <t>полдника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</si>
</sst>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_р_."/>
  </numFmts>
  <fonts count="2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11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9"/>
      <name val="Arial Cyr"/>
      <family val="2"/>
      <charset val="204"/>
    </font>
    <font>
      <b/>
      <sz val="7.5"/>
      <color rgb="FF002060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8" xfId="0" applyFont="1" applyBorder="1"/>
    <xf numFmtId="0" fontId="2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2" fontId="12" fillId="0" borderId="6" xfId="0" applyNumberFormat="1" applyFont="1" applyBorder="1" applyAlignment="1">
      <alignment horizontal="center" vertical="center" wrapText="1"/>
    </xf>
    <xf numFmtId="0" fontId="9" fillId="0" borderId="22" xfId="0" applyFont="1" applyBorder="1"/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/>
    </xf>
    <xf numFmtId="0" fontId="9" fillId="0" borderId="24" xfId="0" applyFont="1" applyBorder="1"/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6" xfId="0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9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1" fontId="12" fillId="0" borderId="18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9" fillId="0" borderId="40" xfId="0" applyFont="1" applyBorder="1"/>
    <xf numFmtId="0" fontId="9" fillId="0" borderId="23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8" xfId="0" applyBorder="1"/>
    <xf numFmtId="2" fontId="10" fillId="0" borderId="27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5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2" fontId="8" fillId="0" borderId="48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0" fillId="0" borderId="50" xfId="0" applyBorder="1"/>
    <xf numFmtId="0" fontId="20" fillId="2" borderId="4" xfId="0" applyFont="1" applyFill="1" applyBorder="1" applyAlignment="1">
      <alignment horizontal="right"/>
    </xf>
    <xf numFmtId="0" fontId="0" fillId="0" borderId="4" xfId="0" applyBorder="1"/>
    <xf numFmtId="165" fontId="21" fillId="2" borderId="51" xfId="0" applyNumberFormat="1" applyFont="1" applyFill="1" applyBorder="1" applyAlignment="1">
      <alignment horizontal="center"/>
    </xf>
    <xf numFmtId="165" fontId="21" fillId="2" borderId="52" xfId="0" applyNumberFormat="1" applyFont="1" applyFill="1" applyBorder="1" applyAlignment="1">
      <alignment horizontal="center"/>
    </xf>
    <xf numFmtId="165" fontId="21" fillId="0" borderId="52" xfId="0" applyNumberFormat="1" applyFont="1" applyBorder="1" applyAlignment="1">
      <alignment horizontal="center"/>
    </xf>
    <xf numFmtId="165" fontId="21" fillId="0" borderId="53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/>
    <xf numFmtId="0" fontId="22" fillId="0" borderId="0" xfId="0" applyFont="1"/>
    <xf numFmtId="9" fontId="22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9" fillId="0" borderId="19" xfId="0" applyFont="1" applyBorder="1"/>
    <xf numFmtId="0" fontId="9" fillId="0" borderId="54" xfId="0" applyFont="1" applyBorder="1" applyAlignment="1">
      <alignment horizontal="center"/>
    </xf>
    <xf numFmtId="1" fontId="12" fillId="0" borderId="48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9" fillId="0" borderId="20" xfId="0" applyFont="1" applyBorder="1"/>
    <xf numFmtId="49" fontId="10" fillId="0" borderId="17" xfId="0" applyNumberFormat="1" applyFont="1" applyBorder="1" applyAlignment="1">
      <alignment horizontal="left"/>
    </xf>
    <xf numFmtId="1" fontId="12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0" fillId="2" borderId="50" xfId="0" applyFont="1" applyFill="1" applyBorder="1" applyAlignment="1">
      <alignment horizontal="left"/>
    </xf>
    <xf numFmtId="0" fontId="0" fillId="0" borderId="56" xfId="0" applyBorder="1"/>
    <xf numFmtId="2" fontId="23" fillId="2" borderId="51" xfId="0" applyNumberFormat="1" applyFont="1" applyFill="1" applyBorder="1" applyAlignment="1">
      <alignment horizontal="center"/>
    </xf>
    <xf numFmtId="2" fontId="23" fillId="2" borderId="52" xfId="0" applyNumberFormat="1" applyFont="1" applyFill="1" applyBorder="1" applyAlignment="1">
      <alignment horizontal="center"/>
    </xf>
    <xf numFmtId="165" fontId="23" fillId="2" borderId="57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0" xfId="0" applyFont="1" applyBorder="1"/>
    <xf numFmtId="0" fontId="24" fillId="0" borderId="58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24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2" fontId="11" fillId="0" borderId="57" xfId="0" applyNumberFormat="1" applyFont="1" applyBorder="1" applyAlignment="1">
      <alignment horizontal="center"/>
    </xf>
    <xf numFmtId="1" fontId="12" fillId="0" borderId="51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" fontId="12" fillId="0" borderId="58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9" fillId="0" borderId="21" xfId="0" applyFont="1" applyBorder="1"/>
    <xf numFmtId="0" fontId="13" fillId="0" borderId="4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2" fontId="11" fillId="0" borderId="47" xfId="0" applyNumberFormat="1" applyFont="1" applyFill="1" applyBorder="1" applyAlignment="1">
      <alignment horizontal="center"/>
    </xf>
    <xf numFmtId="1" fontId="12" fillId="0" borderId="59" xfId="0" applyNumberFormat="1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9" fillId="0" borderId="17" xfId="0" applyFont="1" applyFill="1" applyBorder="1"/>
    <xf numFmtId="0" fontId="18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42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left"/>
    </xf>
    <xf numFmtId="0" fontId="18" fillId="0" borderId="60" xfId="0" applyFont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60" xfId="0" applyFont="1" applyBorder="1" applyAlignment="1">
      <alignment horizontal="center"/>
    </xf>
    <xf numFmtId="166" fontId="10" fillId="0" borderId="25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1" fontId="21" fillId="2" borderId="52" xfId="0" applyNumberFormat="1" applyFont="1" applyFill="1" applyBorder="1" applyAlignment="1">
      <alignment horizontal="center"/>
    </xf>
    <xf numFmtId="1" fontId="21" fillId="2" borderId="5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6"/>
  <sheetViews>
    <sheetView tabSelected="1" topLeftCell="A61" workbookViewId="0">
      <selection activeCell="M56" sqref="M56"/>
    </sheetView>
  </sheetViews>
  <sheetFormatPr defaultRowHeight="15" x14ac:dyDescent="0.25"/>
  <cols>
    <col min="3" max="3" width="26.5703125" customWidth="1"/>
  </cols>
  <sheetData>
    <row r="3" spans="2:10" x14ac:dyDescent="0.25">
      <c r="B3" s="123" t="s">
        <v>57</v>
      </c>
      <c r="D3" s="124"/>
      <c r="G3" s="124"/>
      <c r="H3" s="124"/>
      <c r="I3" s="125"/>
      <c r="J3" s="126"/>
    </row>
    <row r="4" spans="2:10" ht="15.75" thickBot="1" x14ac:dyDescent="0.3"/>
    <row r="5" spans="2:10" ht="15.75" thickBot="1" x14ac:dyDescent="0.3">
      <c r="B5" s="1" t="s">
        <v>0</v>
      </c>
      <c r="C5" s="2"/>
      <c r="D5" s="3" t="s">
        <v>1</v>
      </c>
      <c r="E5" s="4" t="s">
        <v>2</v>
      </c>
      <c r="F5" s="4"/>
      <c r="G5" s="4"/>
      <c r="H5" s="5" t="s">
        <v>3</v>
      </c>
      <c r="I5" s="6" t="s">
        <v>4</v>
      </c>
      <c r="J5" s="7" t="s">
        <v>5</v>
      </c>
    </row>
    <row r="6" spans="2:10" x14ac:dyDescent="0.25">
      <c r="B6" s="8" t="s">
        <v>6</v>
      </c>
      <c r="C6" s="9" t="s">
        <v>7</v>
      </c>
      <c r="D6" s="10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3" t="s">
        <v>13</v>
      </c>
      <c r="J6" s="14" t="s">
        <v>14</v>
      </c>
    </row>
    <row r="7" spans="2:10" ht="15.75" thickBot="1" x14ac:dyDescent="0.3">
      <c r="B7" s="15"/>
      <c r="C7" s="16"/>
      <c r="D7" s="17"/>
      <c r="E7" s="18" t="s">
        <v>15</v>
      </c>
      <c r="F7" s="18" t="s">
        <v>16</v>
      </c>
      <c r="G7" s="18" t="s">
        <v>17</v>
      </c>
      <c r="H7" s="19" t="s">
        <v>18</v>
      </c>
      <c r="I7" s="20" t="s">
        <v>19</v>
      </c>
      <c r="J7" s="21" t="s">
        <v>20</v>
      </c>
    </row>
    <row r="8" spans="2:10" x14ac:dyDescent="0.25">
      <c r="B8" s="2"/>
      <c r="C8" s="22" t="s">
        <v>21</v>
      </c>
      <c r="D8" s="23"/>
      <c r="E8" s="24"/>
      <c r="F8" s="25"/>
      <c r="G8" s="25"/>
      <c r="H8" s="26"/>
      <c r="I8" s="27"/>
      <c r="J8" s="28"/>
    </row>
    <row r="9" spans="2:10" x14ac:dyDescent="0.25">
      <c r="B9" s="29" t="s">
        <v>22</v>
      </c>
      <c r="C9" s="30" t="s">
        <v>23</v>
      </c>
      <c r="D9" s="31">
        <v>200</v>
      </c>
      <c r="E9" s="32">
        <v>6.1849999999999996</v>
      </c>
      <c r="F9" s="33">
        <v>10.210000000000001</v>
      </c>
      <c r="G9" s="33">
        <v>33.51</v>
      </c>
      <c r="H9" s="34">
        <f>G9*4+F9*9+E9*4</f>
        <v>250.67000000000002</v>
      </c>
      <c r="I9" s="35">
        <v>2</v>
      </c>
      <c r="J9" s="36" t="s">
        <v>24</v>
      </c>
    </row>
    <row r="10" spans="2:10" x14ac:dyDescent="0.25">
      <c r="B10" s="37" t="s">
        <v>25</v>
      </c>
      <c r="C10" s="38" t="s">
        <v>26</v>
      </c>
      <c r="D10" s="31">
        <v>200</v>
      </c>
      <c r="E10" s="39">
        <v>3.94</v>
      </c>
      <c r="F10" s="40">
        <v>3.27</v>
      </c>
      <c r="G10" s="40">
        <v>23</v>
      </c>
      <c r="H10" s="41">
        <f>G10*4+F10*9+E10*4</f>
        <v>137.19</v>
      </c>
      <c r="I10" s="42">
        <v>48</v>
      </c>
      <c r="J10" s="36" t="s">
        <v>27</v>
      </c>
    </row>
    <row r="11" spans="2:10" ht="15.75" x14ac:dyDescent="0.25">
      <c r="B11" s="43" t="s">
        <v>28</v>
      </c>
      <c r="C11" s="44" t="s">
        <v>29</v>
      </c>
      <c r="D11" s="45">
        <v>40</v>
      </c>
      <c r="E11" s="46">
        <v>5.08</v>
      </c>
      <c r="F11" s="47">
        <v>4.5999999999999996</v>
      </c>
      <c r="G11" s="47">
        <v>0.28000000000000003</v>
      </c>
      <c r="H11" s="41">
        <f t="shared" ref="H11" si="0">G11*4+F11*9+E11*4</f>
        <v>62.839999999999996</v>
      </c>
      <c r="I11" s="48">
        <v>38</v>
      </c>
      <c r="J11" s="36" t="s">
        <v>30</v>
      </c>
    </row>
    <row r="12" spans="2:10" x14ac:dyDescent="0.25">
      <c r="B12" s="49" t="s">
        <v>31</v>
      </c>
      <c r="C12" s="38" t="s">
        <v>32</v>
      </c>
      <c r="D12" s="31">
        <v>40</v>
      </c>
      <c r="E12" s="46">
        <v>2.04</v>
      </c>
      <c r="F12" s="47">
        <v>0.34</v>
      </c>
      <c r="G12" s="47">
        <v>20.369</v>
      </c>
      <c r="H12" s="34">
        <f>G12*4+F12*9+E12*4</f>
        <v>92.695999999999998</v>
      </c>
      <c r="I12" s="48">
        <v>43</v>
      </c>
      <c r="J12" s="50" t="s">
        <v>33</v>
      </c>
    </row>
    <row r="13" spans="2:10" ht="15.75" thickBot="1" x14ac:dyDescent="0.3">
      <c r="B13" s="49"/>
      <c r="C13" s="51" t="s">
        <v>34</v>
      </c>
      <c r="D13" s="52">
        <v>20</v>
      </c>
      <c r="E13" s="53">
        <v>1.1299999999999999</v>
      </c>
      <c r="F13" s="54">
        <v>0.24</v>
      </c>
      <c r="G13" s="54">
        <v>9.0370000000000008</v>
      </c>
      <c r="H13" s="55">
        <f>G13*4+F13*9+E13*4</f>
        <v>42.828000000000003</v>
      </c>
      <c r="I13" s="56">
        <v>42</v>
      </c>
      <c r="J13" s="50" t="s">
        <v>33</v>
      </c>
    </row>
    <row r="14" spans="2:10" x14ac:dyDescent="0.25">
      <c r="B14" s="57" t="s">
        <v>35</v>
      </c>
      <c r="D14" s="58"/>
      <c r="E14" s="59">
        <f>SUM(E9:E13)</f>
        <v>18.375</v>
      </c>
      <c r="F14" s="60">
        <f>SUM(F9:F13)</f>
        <v>18.659999999999997</v>
      </c>
      <c r="G14" s="61">
        <f>SUM(G9:G13)</f>
        <v>86.195999999999998</v>
      </c>
      <c r="H14" s="62">
        <f>SUM(H9:H13)</f>
        <v>586.22399999999993</v>
      </c>
      <c r="I14" s="63" t="s">
        <v>36</v>
      </c>
      <c r="J14" s="64"/>
    </row>
    <row r="15" spans="2:10" ht="15.75" thickBot="1" x14ac:dyDescent="0.3">
      <c r="B15" s="65"/>
      <c r="D15" s="66"/>
      <c r="E15" s="67"/>
      <c r="F15" s="68"/>
      <c r="G15" s="69"/>
      <c r="H15" s="70"/>
      <c r="I15" s="71" t="s">
        <v>37</v>
      </c>
      <c r="J15" s="72">
        <f>D9+D10+D11+D12+D13</f>
        <v>500</v>
      </c>
    </row>
    <row r="16" spans="2:10" x14ac:dyDescent="0.25">
      <c r="B16" s="65"/>
      <c r="C16" s="22" t="s">
        <v>38</v>
      </c>
      <c r="D16" s="73"/>
      <c r="E16" s="74"/>
      <c r="F16" s="75"/>
      <c r="G16" s="75"/>
      <c r="H16" s="76"/>
      <c r="I16" s="77"/>
      <c r="J16" s="77"/>
    </row>
    <row r="17" spans="2:10" x14ac:dyDescent="0.25">
      <c r="B17" s="65"/>
      <c r="C17" s="38" t="s">
        <v>39</v>
      </c>
      <c r="D17" s="45">
        <v>200</v>
      </c>
      <c r="E17" s="46">
        <v>2.165</v>
      </c>
      <c r="F17" s="47">
        <v>5.5430000000000001</v>
      </c>
      <c r="G17" s="47">
        <v>10.62</v>
      </c>
      <c r="H17" s="41">
        <f t="shared" ref="H17" si="1">G17*4+F17*9+E17*4</f>
        <v>101.02699999999999</v>
      </c>
      <c r="I17" s="78">
        <v>14</v>
      </c>
      <c r="J17" s="79" t="s">
        <v>40</v>
      </c>
    </row>
    <row r="18" spans="2:10" x14ac:dyDescent="0.25">
      <c r="B18" s="65"/>
      <c r="C18" s="80" t="s">
        <v>41</v>
      </c>
      <c r="D18" s="81">
        <v>100</v>
      </c>
      <c r="E18" s="46">
        <v>10.862</v>
      </c>
      <c r="F18" s="47">
        <v>7.375</v>
      </c>
      <c r="G18" s="47">
        <v>11.728</v>
      </c>
      <c r="H18" s="41">
        <f>G18*4+F18*9+E18*4</f>
        <v>156.73500000000001</v>
      </c>
      <c r="I18" s="78">
        <v>25</v>
      </c>
      <c r="J18" s="36" t="s">
        <v>42</v>
      </c>
    </row>
    <row r="19" spans="2:10" x14ac:dyDescent="0.25">
      <c r="B19" s="65"/>
      <c r="C19" s="82" t="s">
        <v>43</v>
      </c>
      <c r="D19" s="83" t="s">
        <v>44</v>
      </c>
      <c r="E19" s="84">
        <v>2.0699999999999998</v>
      </c>
      <c r="F19" s="85">
        <v>6.1</v>
      </c>
      <c r="G19" s="86">
        <v>12</v>
      </c>
      <c r="H19" s="55">
        <f t="shared" ref="H19" si="2">G19*4+F19*9+E19*4</f>
        <v>111.18</v>
      </c>
      <c r="I19" s="87">
        <v>33</v>
      </c>
      <c r="J19" s="50" t="s">
        <v>45</v>
      </c>
    </row>
    <row r="20" spans="2:10" x14ac:dyDescent="0.25">
      <c r="B20" s="65"/>
      <c r="C20" s="30" t="s">
        <v>46</v>
      </c>
      <c r="D20" s="88"/>
      <c r="E20" s="89">
        <v>1.548</v>
      </c>
      <c r="F20" s="90">
        <v>1.776</v>
      </c>
      <c r="G20" s="91">
        <v>2.8620000000000001</v>
      </c>
      <c r="H20" s="92">
        <f>G20*4+F20*9+E20*4</f>
        <v>33.624000000000002</v>
      </c>
      <c r="I20" s="56"/>
      <c r="J20" s="93" t="s">
        <v>47</v>
      </c>
    </row>
    <row r="21" spans="2:10" x14ac:dyDescent="0.25">
      <c r="B21" s="65"/>
      <c r="C21" s="38" t="s">
        <v>48</v>
      </c>
      <c r="D21" s="31">
        <v>200</v>
      </c>
      <c r="E21" s="46">
        <v>1</v>
      </c>
      <c r="F21" s="47">
        <v>0</v>
      </c>
      <c r="G21" s="47">
        <v>20.92</v>
      </c>
      <c r="H21" s="41">
        <f t="shared" ref="H21" si="3">G21*4+F21*9+E21*4</f>
        <v>87.68</v>
      </c>
      <c r="I21" s="56">
        <v>49</v>
      </c>
      <c r="J21" s="36" t="s">
        <v>49</v>
      </c>
    </row>
    <row r="22" spans="2:10" x14ac:dyDescent="0.25">
      <c r="B22" s="65"/>
      <c r="C22" s="38" t="s">
        <v>32</v>
      </c>
      <c r="D22" s="31">
        <v>30</v>
      </c>
      <c r="E22" s="94">
        <v>1.53</v>
      </c>
      <c r="F22" s="47">
        <v>0.255</v>
      </c>
      <c r="G22" s="47">
        <v>15.276999999999999</v>
      </c>
      <c r="H22" s="41">
        <f>G22*4+F22*9+E22*4</f>
        <v>69.522999999999996</v>
      </c>
      <c r="I22" s="48">
        <v>43</v>
      </c>
      <c r="J22" s="36" t="s">
        <v>33</v>
      </c>
    </row>
    <row r="23" spans="2:10" x14ac:dyDescent="0.25">
      <c r="B23" s="65"/>
      <c r="C23" s="38" t="s">
        <v>34</v>
      </c>
      <c r="D23" s="31">
        <v>20</v>
      </c>
      <c r="E23" s="95">
        <v>1.1299999999999999</v>
      </c>
      <c r="F23" s="54">
        <v>0.24</v>
      </c>
      <c r="G23" s="54">
        <v>9.0370000000000008</v>
      </c>
      <c r="H23" s="55">
        <f t="shared" ref="H23:H24" si="4">G23*4+F23*9+E23*4</f>
        <v>42.828000000000003</v>
      </c>
      <c r="I23" s="56">
        <v>42</v>
      </c>
      <c r="J23" s="36" t="s">
        <v>33</v>
      </c>
    </row>
    <row r="24" spans="2:10" ht="15.75" thickBot="1" x14ac:dyDescent="0.3">
      <c r="B24" s="96"/>
      <c r="C24" s="51" t="s">
        <v>50</v>
      </c>
      <c r="D24" s="52">
        <v>90</v>
      </c>
      <c r="E24" s="95">
        <v>0.36</v>
      </c>
      <c r="F24" s="97">
        <v>0.36</v>
      </c>
      <c r="G24" s="54">
        <v>8.82</v>
      </c>
      <c r="H24" s="98">
        <f t="shared" si="4"/>
        <v>39.96</v>
      </c>
      <c r="I24" s="99">
        <v>45</v>
      </c>
      <c r="J24" s="100" t="s">
        <v>51</v>
      </c>
    </row>
    <row r="25" spans="2:10" ht="15.75" thickBot="1" x14ac:dyDescent="0.3">
      <c r="B25" s="101" t="s">
        <v>52</v>
      </c>
      <c r="C25" s="102"/>
      <c r="D25" s="103"/>
      <c r="E25" s="104">
        <f>SUM(E17:E24)</f>
        <v>20.665000000000003</v>
      </c>
      <c r="F25" s="105">
        <f>SUM(F17:F24)</f>
        <v>21.648999999999997</v>
      </c>
      <c r="G25" s="61">
        <f>SUM(G17:G24)</f>
        <v>91.26400000000001</v>
      </c>
      <c r="H25" s="105">
        <f>SUM(H17:H24)</f>
        <v>642.55700000000002</v>
      </c>
      <c r="I25" s="106" t="s">
        <v>36</v>
      </c>
      <c r="J25" s="64"/>
    </row>
    <row r="26" spans="2:10" ht="15.75" thickBot="1" x14ac:dyDescent="0.3">
      <c r="B26" s="107"/>
      <c r="C26" s="102" t="s">
        <v>53</v>
      </c>
      <c r="D26" s="108"/>
      <c r="E26" s="109">
        <f>E14+E25</f>
        <v>39.040000000000006</v>
      </c>
      <c r="F26" s="110">
        <f>F14+F25</f>
        <v>40.308999999999997</v>
      </c>
      <c r="G26" s="110">
        <f t="shared" ref="G26:H26" si="5">G14+G25</f>
        <v>177.46</v>
      </c>
      <c r="H26" s="111">
        <f t="shared" si="5"/>
        <v>1228.7809999999999</v>
      </c>
      <c r="I26" s="112" t="s">
        <v>54</v>
      </c>
      <c r="J26" s="113">
        <f>D17+D18+D21+D22+D23+D24+150</f>
        <v>790</v>
      </c>
    </row>
    <row r="27" spans="2:10" ht="15.75" thickBot="1" x14ac:dyDescent="0.3">
      <c r="B27" s="114"/>
      <c r="C27" s="115" t="s">
        <v>55</v>
      </c>
      <c r="D27" s="116"/>
      <c r="E27" s="117">
        <v>38.5</v>
      </c>
      <c r="F27" s="118">
        <v>39.5</v>
      </c>
      <c r="G27" s="119">
        <v>167.5</v>
      </c>
      <c r="H27" s="120">
        <v>1175</v>
      </c>
      <c r="I27" s="121" t="s">
        <v>56</v>
      </c>
      <c r="J27" s="122"/>
    </row>
    <row r="29" spans="2:10" x14ac:dyDescent="0.25">
      <c r="C29" s="123" t="s">
        <v>64</v>
      </c>
      <c r="G29" s="66"/>
      <c r="I29" s="66"/>
      <c r="J29" s="126">
        <v>0.25</v>
      </c>
    </row>
    <row r="30" spans="2:10" ht="15.75" thickBot="1" x14ac:dyDescent="0.3">
      <c r="C30" s="124" t="s">
        <v>65</v>
      </c>
      <c r="F30" s="124"/>
      <c r="G30" s="124"/>
      <c r="H30" s="125"/>
      <c r="I30" s="125"/>
      <c r="J30" s="125"/>
    </row>
    <row r="31" spans="2:10" ht="15.75" thickBot="1" x14ac:dyDescent="0.3">
      <c r="B31" s="1" t="s">
        <v>0</v>
      </c>
      <c r="C31" s="2"/>
      <c r="D31" s="3" t="s">
        <v>1</v>
      </c>
      <c r="E31" s="4" t="s">
        <v>2</v>
      </c>
      <c r="F31" s="4"/>
      <c r="G31" s="4"/>
      <c r="H31" s="5" t="s">
        <v>3</v>
      </c>
      <c r="I31" s="6" t="s">
        <v>4</v>
      </c>
      <c r="J31" s="7" t="s">
        <v>5</v>
      </c>
    </row>
    <row r="32" spans="2:10" x14ac:dyDescent="0.25">
      <c r="B32" s="8" t="s">
        <v>6</v>
      </c>
      <c r="C32" s="9" t="s">
        <v>7</v>
      </c>
      <c r="D32" s="10" t="s">
        <v>8</v>
      </c>
      <c r="E32" s="11" t="s">
        <v>9</v>
      </c>
      <c r="F32" s="11" t="s">
        <v>10</v>
      </c>
      <c r="G32" s="11" t="s">
        <v>11</v>
      </c>
      <c r="H32" s="12" t="s">
        <v>12</v>
      </c>
      <c r="I32" s="13" t="s">
        <v>13</v>
      </c>
      <c r="J32" s="14" t="s">
        <v>14</v>
      </c>
    </row>
    <row r="33" spans="2:10" ht="15.75" thickBot="1" x14ac:dyDescent="0.3">
      <c r="B33" s="127"/>
      <c r="C33" s="16"/>
      <c r="D33" s="128"/>
      <c r="E33" s="18" t="s">
        <v>15</v>
      </c>
      <c r="F33" s="18" t="s">
        <v>16</v>
      </c>
      <c r="G33" s="18" t="s">
        <v>17</v>
      </c>
      <c r="H33" s="19" t="s">
        <v>18</v>
      </c>
      <c r="I33" s="20" t="s">
        <v>19</v>
      </c>
      <c r="J33" s="21" t="s">
        <v>20</v>
      </c>
    </row>
    <row r="34" spans="2:10" x14ac:dyDescent="0.25">
      <c r="B34" s="73" t="s">
        <v>22</v>
      </c>
      <c r="C34" s="129" t="s">
        <v>58</v>
      </c>
      <c r="D34" s="130">
        <v>200</v>
      </c>
      <c r="E34" s="32">
        <v>4.7080000000000002</v>
      </c>
      <c r="F34" s="33">
        <v>8.11</v>
      </c>
      <c r="G34" s="33">
        <v>36.19</v>
      </c>
      <c r="H34" s="34">
        <f>G34*4+F34*9+E34*4</f>
        <v>236.58199999999999</v>
      </c>
      <c r="I34" s="131">
        <v>1</v>
      </c>
      <c r="J34" s="132" t="s">
        <v>24</v>
      </c>
    </row>
    <row r="35" spans="2:10" x14ac:dyDescent="0.25">
      <c r="B35" s="37" t="s">
        <v>59</v>
      </c>
      <c r="C35" s="129" t="s">
        <v>26</v>
      </c>
      <c r="D35" s="130">
        <v>200</v>
      </c>
      <c r="E35" s="46">
        <v>3.8</v>
      </c>
      <c r="F35" s="47">
        <v>3</v>
      </c>
      <c r="G35" s="47">
        <v>23</v>
      </c>
      <c r="H35" s="34">
        <f>G35*4+F35*9+E35*4</f>
        <v>134.19999999999999</v>
      </c>
      <c r="I35" s="78">
        <v>26</v>
      </c>
      <c r="J35" s="133" t="s">
        <v>27</v>
      </c>
    </row>
    <row r="36" spans="2:10" ht="15.75" x14ac:dyDescent="0.25">
      <c r="B36" s="43" t="s">
        <v>28</v>
      </c>
      <c r="C36" s="134" t="s">
        <v>60</v>
      </c>
      <c r="D36" s="130">
        <v>55</v>
      </c>
      <c r="E36" s="94">
        <v>5.1369999999999996</v>
      </c>
      <c r="F36" s="47">
        <v>7.8079999999999998</v>
      </c>
      <c r="G36" s="47">
        <v>13.574999999999999</v>
      </c>
      <c r="H36" s="34">
        <f>G36*4+F36*9+E36*4</f>
        <v>145.11999999999998</v>
      </c>
      <c r="I36" s="78">
        <v>17</v>
      </c>
      <c r="J36" s="135" t="s">
        <v>61</v>
      </c>
    </row>
    <row r="37" spans="2:10" x14ac:dyDescent="0.25">
      <c r="B37" s="49" t="s">
        <v>62</v>
      </c>
      <c r="C37" s="129" t="s">
        <v>32</v>
      </c>
      <c r="D37" s="130">
        <v>36</v>
      </c>
      <c r="E37" s="46">
        <v>1.89</v>
      </c>
      <c r="F37" s="47">
        <v>0.25600000000000001</v>
      </c>
      <c r="G37" s="47">
        <v>15.045</v>
      </c>
      <c r="H37" s="34">
        <f>G37*4+F37*9+E37*4</f>
        <v>70.043999999999997</v>
      </c>
      <c r="I37" s="136">
        <v>20</v>
      </c>
      <c r="J37" s="133" t="s">
        <v>33</v>
      </c>
    </row>
    <row r="38" spans="2:10" ht="15.75" thickBot="1" x14ac:dyDescent="0.3">
      <c r="B38" s="65"/>
      <c r="C38" s="129" t="s">
        <v>63</v>
      </c>
      <c r="D38" s="137">
        <v>20</v>
      </c>
      <c r="E38" s="46">
        <v>1.1299999999999999</v>
      </c>
      <c r="F38" s="47">
        <v>0.24</v>
      </c>
      <c r="G38" s="47">
        <v>8.3699999999999992</v>
      </c>
      <c r="H38" s="34">
        <f>G38*4+F38*9+E38*4</f>
        <v>40.159999999999997</v>
      </c>
      <c r="I38" s="138">
        <v>19</v>
      </c>
      <c r="J38" s="139" t="s">
        <v>33</v>
      </c>
    </row>
    <row r="39" spans="2:10" ht="15.75" thickBot="1" x14ac:dyDescent="0.3">
      <c r="B39" s="140" t="s">
        <v>35</v>
      </c>
      <c r="C39" s="102"/>
      <c r="D39" s="103"/>
      <c r="E39" s="141">
        <f>SUM(E34:E38)</f>
        <v>16.664999999999999</v>
      </c>
      <c r="F39" s="142">
        <f>SUM(F34:F38)</f>
        <v>19.413999999999998</v>
      </c>
      <c r="G39" s="142">
        <f>SUM(G34:G38)</f>
        <v>96.18</v>
      </c>
      <c r="H39" s="110">
        <f>SUM(H34:H38)</f>
        <v>626.10599999999988</v>
      </c>
      <c r="I39" s="143" t="s">
        <v>36</v>
      </c>
      <c r="J39" s="64"/>
    </row>
    <row r="40" spans="2:10" ht="15.75" thickBot="1" x14ac:dyDescent="0.3">
      <c r="B40" s="144" t="s">
        <v>55</v>
      </c>
      <c r="C40" s="115"/>
      <c r="D40" s="145"/>
      <c r="E40" s="146">
        <v>19.25</v>
      </c>
      <c r="F40" s="147">
        <v>19.75</v>
      </c>
      <c r="G40" s="147">
        <v>83.75</v>
      </c>
      <c r="H40" s="148">
        <v>587.5</v>
      </c>
      <c r="I40" s="121" t="s">
        <v>54</v>
      </c>
      <c r="J40" s="72">
        <f>D38+D37+D36+D35+D34</f>
        <v>511</v>
      </c>
    </row>
    <row r="42" spans="2:10" ht="15.75" thickBot="1" x14ac:dyDescent="0.3"/>
    <row r="43" spans="2:10" ht="15.75" thickBot="1" x14ac:dyDescent="0.3">
      <c r="B43" s="1" t="s">
        <v>0</v>
      </c>
      <c r="C43" s="2"/>
      <c r="D43" s="3" t="s">
        <v>1</v>
      </c>
      <c r="E43" s="4" t="s">
        <v>2</v>
      </c>
      <c r="F43" s="4"/>
      <c r="G43" s="4"/>
      <c r="H43" s="5" t="s">
        <v>3</v>
      </c>
      <c r="I43" s="6" t="s">
        <v>4</v>
      </c>
      <c r="J43" s="7" t="s">
        <v>5</v>
      </c>
    </row>
    <row r="44" spans="2:10" x14ac:dyDescent="0.25">
      <c r="B44" s="8" t="s">
        <v>6</v>
      </c>
      <c r="C44" s="9" t="s">
        <v>7</v>
      </c>
      <c r="D44" s="10" t="s">
        <v>8</v>
      </c>
      <c r="E44" s="11" t="s">
        <v>9</v>
      </c>
      <c r="F44" s="11" t="s">
        <v>10</v>
      </c>
      <c r="G44" s="11" t="s">
        <v>11</v>
      </c>
      <c r="H44" s="12" t="s">
        <v>12</v>
      </c>
      <c r="I44" s="13" t="s">
        <v>13</v>
      </c>
      <c r="J44" s="14" t="s">
        <v>14</v>
      </c>
    </row>
    <row r="45" spans="2:10" ht="15.75" thickBot="1" x14ac:dyDescent="0.3">
      <c r="B45" s="15"/>
      <c r="C45" s="16"/>
      <c r="D45" s="128"/>
      <c r="E45" s="18" t="s">
        <v>15</v>
      </c>
      <c r="F45" s="18" t="s">
        <v>16</v>
      </c>
      <c r="G45" s="18" t="s">
        <v>17</v>
      </c>
      <c r="H45" s="19" t="s">
        <v>18</v>
      </c>
      <c r="I45" s="149" t="s">
        <v>19</v>
      </c>
      <c r="J45" s="14" t="s">
        <v>20</v>
      </c>
    </row>
    <row r="46" spans="2:10" x14ac:dyDescent="0.25">
      <c r="B46" s="73" t="s">
        <v>22</v>
      </c>
      <c r="C46" s="150" t="s">
        <v>66</v>
      </c>
      <c r="D46" s="23">
        <v>200</v>
      </c>
      <c r="E46" s="32">
        <v>5.91</v>
      </c>
      <c r="F46" s="33">
        <v>4.0620000000000003</v>
      </c>
      <c r="G46" s="33">
        <v>10.561999999999999</v>
      </c>
      <c r="H46" s="34">
        <f t="shared" ref="H46" si="6">G46*4+F46*9+E46*4</f>
        <v>102.446</v>
      </c>
      <c r="I46" s="151">
        <v>11</v>
      </c>
      <c r="J46" s="152" t="s">
        <v>67</v>
      </c>
    </row>
    <row r="47" spans="2:10" x14ac:dyDescent="0.25">
      <c r="B47" s="37" t="s">
        <v>59</v>
      </c>
      <c r="C47" s="30" t="s">
        <v>23</v>
      </c>
      <c r="D47" s="31">
        <v>200</v>
      </c>
      <c r="E47" s="32">
        <v>6.1849999999999996</v>
      </c>
      <c r="F47" s="33">
        <v>10.210000000000001</v>
      </c>
      <c r="G47" s="33">
        <v>39.829000000000001</v>
      </c>
      <c r="H47" s="34">
        <f>G47*4+F47*9+E47*4</f>
        <v>275.94600000000003</v>
      </c>
      <c r="I47" s="153">
        <v>1</v>
      </c>
      <c r="J47" s="36" t="s">
        <v>24</v>
      </c>
    </row>
    <row r="48" spans="2:10" x14ac:dyDescent="0.25">
      <c r="B48" s="65"/>
      <c r="C48" s="38" t="s">
        <v>26</v>
      </c>
      <c r="D48" s="31">
        <v>200</v>
      </c>
      <c r="E48" s="46">
        <v>3.8</v>
      </c>
      <c r="F48" s="47">
        <v>3</v>
      </c>
      <c r="G48" s="47">
        <v>23</v>
      </c>
      <c r="H48" s="34">
        <f>G48*4+F48*9+E48*4</f>
        <v>134.19999999999999</v>
      </c>
      <c r="I48" s="154">
        <v>36</v>
      </c>
      <c r="J48" s="36" t="s">
        <v>27</v>
      </c>
    </row>
    <row r="49" spans="2:10" ht="15.75" x14ac:dyDescent="0.25">
      <c r="B49" s="43" t="s">
        <v>28</v>
      </c>
      <c r="C49" s="38" t="s">
        <v>60</v>
      </c>
      <c r="D49" s="31">
        <v>60</v>
      </c>
      <c r="E49" s="94">
        <v>5.9969999999999999</v>
      </c>
      <c r="F49" s="47">
        <v>8.4949999999999992</v>
      </c>
      <c r="G49" s="47">
        <v>14.797000000000001</v>
      </c>
      <c r="H49" s="34">
        <f t="shared" ref="H49" si="7">G49*4+F49*9+E49*4</f>
        <v>159.631</v>
      </c>
      <c r="I49" s="153">
        <v>28</v>
      </c>
      <c r="J49" s="36" t="s">
        <v>68</v>
      </c>
    </row>
    <row r="50" spans="2:10" x14ac:dyDescent="0.25">
      <c r="B50" s="49" t="s">
        <v>31</v>
      </c>
      <c r="C50" s="38" t="s">
        <v>32</v>
      </c>
      <c r="D50" s="31">
        <v>45</v>
      </c>
      <c r="E50" s="46">
        <v>2.2949999999999999</v>
      </c>
      <c r="F50" s="47">
        <v>0.38300000000000001</v>
      </c>
      <c r="G50" s="47">
        <v>22.568000000000001</v>
      </c>
      <c r="H50" s="34">
        <f>G50*4+F50*9+E50*4</f>
        <v>102.899</v>
      </c>
      <c r="I50" s="78">
        <v>31</v>
      </c>
      <c r="J50" s="36" t="s">
        <v>33</v>
      </c>
    </row>
    <row r="51" spans="2:10" x14ac:dyDescent="0.25">
      <c r="B51" s="65"/>
      <c r="C51" s="82" t="s">
        <v>63</v>
      </c>
      <c r="D51" s="83">
        <v>30</v>
      </c>
      <c r="E51" s="53">
        <v>1.6950000000000001</v>
      </c>
      <c r="F51" s="54">
        <v>0.36</v>
      </c>
      <c r="G51" s="54">
        <v>12.55</v>
      </c>
      <c r="H51" s="98">
        <f>G51*4+F51*9+E51*4</f>
        <v>60.220000000000006</v>
      </c>
      <c r="I51" s="87">
        <v>30</v>
      </c>
      <c r="J51" s="50" t="s">
        <v>33</v>
      </c>
    </row>
    <row r="52" spans="2:10" ht="15.75" thickBot="1" x14ac:dyDescent="0.3">
      <c r="B52" s="96"/>
      <c r="C52" s="51" t="s">
        <v>69</v>
      </c>
      <c r="D52" s="52">
        <v>80</v>
      </c>
      <c r="E52" s="155">
        <v>0.32</v>
      </c>
      <c r="F52" s="156">
        <v>0.32</v>
      </c>
      <c r="G52" s="156">
        <v>7.84</v>
      </c>
      <c r="H52" s="157">
        <f t="shared" ref="H52" si="8">G52*4+F52*9+E52*4</f>
        <v>35.520000000000003</v>
      </c>
      <c r="I52" s="158">
        <v>33</v>
      </c>
      <c r="J52" s="100" t="s">
        <v>51</v>
      </c>
    </row>
    <row r="53" spans="2:10" ht="15.75" thickBot="1" x14ac:dyDescent="0.3">
      <c r="B53" s="101" t="s">
        <v>52</v>
      </c>
      <c r="C53" s="102"/>
      <c r="D53" s="103"/>
      <c r="E53" s="141">
        <f>SUM(E46:E52)</f>
        <v>26.201999999999998</v>
      </c>
      <c r="F53" s="142">
        <f>SUM(F46:F52)</f>
        <v>26.830000000000002</v>
      </c>
      <c r="G53" s="142">
        <f>SUM(G46:G52)</f>
        <v>131.14599999999999</v>
      </c>
      <c r="H53" s="159">
        <f>SUM(H46:H52)</f>
        <v>870.86200000000008</v>
      </c>
      <c r="I53" s="106" t="s">
        <v>36</v>
      </c>
      <c r="J53" s="64"/>
    </row>
    <row r="54" spans="2:10" ht="15.75" thickBot="1" x14ac:dyDescent="0.3">
      <c r="B54" s="144" t="s">
        <v>55</v>
      </c>
      <c r="C54" s="115"/>
      <c r="D54" s="145"/>
      <c r="E54" s="146">
        <v>26.95</v>
      </c>
      <c r="F54" s="147">
        <v>27.65</v>
      </c>
      <c r="G54" s="147">
        <v>117.25</v>
      </c>
      <c r="H54" s="148">
        <v>822.5</v>
      </c>
      <c r="I54" s="121" t="s">
        <v>54</v>
      </c>
      <c r="J54" s="72">
        <f>D46+D47+D48+D49+D50+D51+D52</f>
        <v>815</v>
      </c>
    </row>
    <row r="57" spans="2:10" ht="15.75" thickBot="1" x14ac:dyDescent="0.3">
      <c r="B57" s="123" t="s">
        <v>70</v>
      </c>
      <c r="D57" s="124"/>
      <c r="G57" s="124"/>
      <c r="H57" s="124"/>
      <c r="I57" s="125"/>
      <c r="J57" s="126"/>
    </row>
    <row r="58" spans="2:10" ht="15.75" thickBot="1" x14ac:dyDescent="0.3">
      <c r="B58" s="1" t="s">
        <v>0</v>
      </c>
      <c r="C58" s="2"/>
      <c r="D58" s="3" t="s">
        <v>1</v>
      </c>
      <c r="E58" s="4" t="s">
        <v>2</v>
      </c>
      <c r="F58" s="4"/>
      <c r="G58" s="4"/>
      <c r="H58" s="5" t="s">
        <v>3</v>
      </c>
      <c r="I58" s="6" t="s">
        <v>4</v>
      </c>
      <c r="J58" s="7" t="s">
        <v>5</v>
      </c>
    </row>
    <row r="59" spans="2:10" x14ac:dyDescent="0.25">
      <c r="B59" s="8" t="s">
        <v>6</v>
      </c>
      <c r="C59" s="9" t="s">
        <v>7</v>
      </c>
      <c r="D59" s="10" t="s">
        <v>8</v>
      </c>
      <c r="E59" s="11" t="s">
        <v>9</v>
      </c>
      <c r="F59" s="11" t="s">
        <v>10</v>
      </c>
      <c r="G59" s="11" t="s">
        <v>11</v>
      </c>
      <c r="H59" s="12" t="s">
        <v>12</v>
      </c>
      <c r="I59" s="13" t="s">
        <v>13</v>
      </c>
      <c r="J59" s="14" t="s">
        <v>14</v>
      </c>
    </row>
    <row r="60" spans="2:10" ht="15.75" thickBot="1" x14ac:dyDescent="0.3">
      <c r="B60" s="15"/>
      <c r="C60" s="16"/>
      <c r="D60" s="128"/>
      <c r="E60" s="18" t="s">
        <v>15</v>
      </c>
      <c r="F60" s="18" t="s">
        <v>16</v>
      </c>
      <c r="G60" s="18" t="s">
        <v>17</v>
      </c>
      <c r="H60" s="19" t="s">
        <v>18</v>
      </c>
      <c r="I60" s="149" t="s">
        <v>19</v>
      </c>
      <c r="J60" s="14" t="s">
        <v>20</v>
      </c>
    </row>
    <row r="61" spans="2:10" x14ac:dyDescent="0.25">
      <c r="B61" s="73"/>
      <c r="C61" s="160" t="s">
        <v>38</v>
      </c>
      <c r="D61" s="23"/>
      <c r="E61" s="24"/>
      <c r="F61" s="25"/>
      <c r="G61" s="25"/>
      <c r="H61" s="26"/>
      <c r="I61" s="161"/>
      <c r="J61" s="162"/>
    </row>
    <row r="62" spans="2:10" x14ac:dyDescent="0.25">
      <c r="B62" s="65"/>
      <c r="C62" s="163" t="s">
        <v>71</v>
      </c>
      <c r="D62" s="31">
        <v>200</v>
      </c>
      <c r="E62" s="164">
        <v>5.91</v>
      </c>
      <c r="F62" s="165">
        <v>4.0620000000000003</v>
      </c>
      <c r="G62" s="165">
        <v>10.52</v>
      </c>
      <c r="H62" s="34">
        <f t="shared" ref="H62" si="9">G62*4+F62*9+E62*4</f>
        <v>102.27800000000001</v>
      </c>
      <c r="I62" s="35">
        <v>4</v>
      </c>
      <c r="J62" s="36" t="s">
        <v>72</v>
      </c>
    </row>
    <row r="63" spans="2:10" x14ac:dyDescent="0.25">
      <c r="B63" s="166" t="s">
        <v>22</v>
      </c>
      <c r="C63" s="30" t="s">
        <v>23</v>
      </c>
      <c r="D63" s="31">
        <v>200</v>
      </c>
      <c r="E63" s="32">
        <v>6.1849999999999996</v>
      </c>
      <c r="F63" s="33">
        <v>10.210000000000001</v>
      </c>
      <c r="G63" s="33">
        <v>39.878999999999998</v>
      </c>
      <c r="H63" s="34">
        <f>G63*4+F63*9+E63*4</f>
        <v>276.14600000000002</v>
      </c>
      <c r="I63" s="35">
        <v>1</v>
      </c>
      <c r="J63" s="36" t="s">
        <v>24</v>
      </c>
    </row>
    <row r="64" spans="2:10" x14ac:dyDescent="0.25">
      <c r="B64" s="37" t="s">
        <v>59</v>
      </c>
      <c r="C64" s="38" t="s">
        <v>26</v>
      </c>
      <c r="D64" s="31">
        <v>200</v>
      </c>
      <c r="E64" s="46">
        <v>3.8</v>
      </c>
      <c r="F64" s="47">
        <v>3</v>
      </c>
      <c r="G64" s="47">
        <v>23</v>
      </c>
      <c r="H64" s="34">
        <f>G64*4+F64*9+E64*4</f>
        <v>134.19999999999999</v>
      </c>
      <c r="I64" s="42">
        <v>41</v>
      </c>
      <c r="J64" s="36" t="s">
        <v>27</v>
      </c>
    </row>
    <row r="65" spans="2:10" x14ac:dyDescent="0.25">
      <c r="B65" s="65"/>
      <c r="C65" s="38" t="s">
        <v>32</v>
      </c>
      <c r="D65" s="167">
        <v>37</v>
      </c>
      <c r="E65" s="39">
        <v>1.887</v>
      </c>
      <c r="F65" s="40">
        <v>0.315</v>
      </c>
      <c r="G65" s="40">
        <v>18.841000000000001</v>
      </c>
      <c r="H65" s="168">
        <f>G65*4+F65*9+E65*4</f>
        <v>85.747</v>
      </c>
      <c r="I65" s="48">
        <v>36</v>
      </c>
      <c r="J65" s="36" t="s">
        <v>33</v>
      </c>
    </row>
    <row r="66" spans="2:10" ht="15.75" x14ac:dyDescent="0.25">
      <c r="B66" s="43" t="s">
        <v>28</v>
      </c>
      <c r="C66" s="82" t="s">
        <v>63</v>
      </c>
      <c r="D66" s="169">
        <v>30</v>
      </c>
      <c r="E66" s="170">
        <v>1.6950000000000001</v>
      </c>
      <c r="F66" s="171">
        <v>0.36</v>
      </c>
      <c r="G66" s="171">
        <v>13.555</v>
      </c>
      <c r="H66" s="172">
        <f>G66*4+F66*9+E66*4</f>
        <v>64.239999999999995</v>
      </c>
      <c r="I66" s="48">
        <v>35</v>
      </c>
      <c r="J66" s="36" t="s">
        <v>33</v>
      </c>
    </row>
    <row r="67" spans="2:10" ht="15.75" thickBot="1" x14ac:dyDescent="0.3">
      <c r="B67" s="49" t="s">
        <v>31</v>
      </c>
      <c r="C67" s="51" t="s">
        <v>73</v>
      </c>
      <c r="D67" s="52">
        <v>100</v>
      </c>
      <c r="E67" s="95">
        <v>0.4</v>
      </c>
      <c r="F67" s="97">
        <v>0.4</v>
      </c>
      <c r="G67" s="54">
        <v>9.8000000000000007</v>
      </c>
      <c r="H67" s="98">
        <f>G67*4+F67*9+E67*4</f>
        <v>44.400000000000006</v>
      </c>
      <c r="I67" s="173">
        <v>38</v>
      </c>
      <c r="J67" s="100" t="s">
        <v>51</v>
      </c>
    </row>
    <row r="68" spans="2:10" x14ac:dyDescent="0.25">
      <c r="B68" s="57" t="s">
        <v>52</v>
      </c>
      <c r="C68" s="174"/>
      <c r="D68" s="175"/>
      <c r="E68" s="176">
        <f>SUM(E62:E67)</f>
        <v>19.876999999999999</v>
      </c>
      <c r="F68" s="177">
        <f>SUM(F62:F67)</f>
        <v>18.347000000000001</v>
      </c>
      <c r="G68" s="178">
        <f>SUM(G62:G67)</f>
        <v>115.59500000000001</v>
      </c>
      <c r="H68" s="179">
        <f>SUM(H62:H67)</f>
        <v>707.01099999999997</v>
      </c>
      <c r="I68" s="180" t="s">
        <v>36</v>
      </c>
      <c r="J68" s="181"/>
    </row>
    <row r="69" spans="2:10" ht="15.75" thickBot="1" x14ac:dyDescent="0.3">
      <c r="B69" s="65"/>
      <c r="C69" s="174"/>
      <c r="D69" s="182"/>
      <c r="E69" s="67"/>
      <c r="F69" s="69"/>
      <c r="G69" s="183"/>
      <c r="H69" s="70"/>
      <c r="I69" s="71" t="s">
        <v>74</v>
      </c>
      <c r="J69" s="72">
        <f>D62+D63+D64+D65+D66+D67</f>
        <v>767</v>
      </c>
    </row>
    <row r="70" spans="2:10" x14ac:dyDescent="0.25">
      <c r="B70" s="65"/>
      <c r="C70" s="184" t="s">
        <v>75</v>
      </c>
      <c r="D70" s="185"/>
      <c r="E70" s="74"/>
      <c r="F70" s="75"/>
      <c r="G70" s="75"/>
      <c r="H70" s="76"/>
      <c r="I70" s="77"/>
      <c r="J70" s="77"/>
    </row>
    <row r="71" spans="2:10" x14ac:dyDescent="0.25">
      <c r="B71" s="65"/>
      <c r="C71" s="186" t="s">
        <v>76</v>
      </c>
      <c r="D71" s="187">
        <v>180</v>
      </c>
      <c r="E71" s="46">
        <v>0.13</v>
      </c>
      <c r="F71" s="47">
        <v>0.02</v>
      </c>
      <c r="G71" s="47">
        <v>15.2</v>
      </c>
      <c r="H71" s="41">
        <f>G71*4+F71*9+E71*4</f>
        <v>61.5</v>
      </c>
      <c r="I71" s="188">
        <v>43</v>
      </c>
      <c r="J71" s="189" t="s">
        <v>77</v>
      </c>
    </row>
    <row r="72" spans="2:10" x14ac:dyDescent="0.25">
      <c r="B72" s="65"/>
      <c r="C72" s="190" t="s">
        <v>78</v>
      </c>
      <c r="D72" s="191">
        <v>90</v>
      </c>
      <c r="E72" s="39">
        <v>9.67</v>
      </c>
      <c r="F72" s="40">
        <v>5.34</v>
      </c>
      <c r="G72" s="40">
        <v>8.25</v>
      </c>
      <c r="H72" s="192">
        <f>G72*4+F72*9+E72*4</f>
        <v>119.74000000000001</v>
      </c>
      <c r="I72" s="188">
        <v>33</v>
      </c>
      <c r="J72" s="189" t="s">
        <v>79</v>
      </c>
    </row>
    <row r="73" spans="2:10" ht="15.75" thickBot="1" x14ac:dyDescent="0.3">
      <c r="B73" s="96"/>
      <c r="C73" s="193" t="s">
        <v>80</v>
      </c>
      <c r="D73" s="194">
        <v>50</v>
      </c>
      <c r="E73" s="94">
        <v>0.35</v>
      </c>
      <c r="F73" s="47">
        <v>0.05</v>
      </c>
      <c r="G73" s="47">
        <v>0.95</v>
      </c>
      <c r="H73" s="41">
        <f t="shared" ref="H73" si="10">G73*4+F73*9+E73*4</f>
        <v>5.65</v>
      </c>
      <c r="I73" s="78">
        <v>26</v>
      </c>
      <c r="J73" s="195" t="s">
        <v>81</v>
      </c>
    </row>
    <row r="74" spans="2:10" ht="15.75" thickBot="1" x14ac:dyDescent="0.3">
      <c r="B74" s="101" t="s">
        <v>82</v>
      </c>
      <c r="C74" s="102"/>
      <c r="D74" s="103"/>
      <c r="E74" s="196">
        <f>SUM(E71:E73)</f>
        <v>10.15</v>
      </c>
      <c r="F74" s="177">
        <f>SUM(F71:F73)</f>
        <v>5.4099999999999993</v>
      </c>
      <c r="G74" s="197">
        <f>SUM(G71:G73)</f>
        <v>24.4</v>
      </c>
      <c r="H74" s="198">
        <f>SUM(H71:H73)</f>
        <v>186.89000000000001</v>
      </c>
      <c r="I74" s="106" t="s">
        <v>36</v>
      </c>
      <c r="J74" s="64"/>
    </row>
    <row r="75" spans="2:10" ht="15.75" thickBot="1" x14ac:dyDescent="0.3">
      <c r="B75" s="107"/>
      <c r="C75" s="102" t="s">
        <v>83</v>
      </c>
      <c r="D75" s="108"/>
      <c r="E75" s="109">
        <f>E74+E68</f>
        <v>30.027000000000001</v>
      </c>
      <c r="F75" s="110">
        <f t="shared" ref="F75:H75" si="11">F74+F68</f>
        <v>23.757000000000001</v>
      </c>
      <c r="G75" s="110">
        <f t="shared" si="11"/>
        <v>139.995</v>
      </c>
      <c r="H75" s="111">
        <f t="shared" si="11"/>
        <v>893.90099999999995</v>
      </c>
      <c r="I75" s="199" t="s">
        <v>54</v>
      </c>
      <c r="J75" s="113">
        <f>D71+D72+D73</f>
        <v>320</v>
      </c>
    </row>
    <row r="76" spans="2:10" ht="15.75" thickBot="1" x14ac:dyDescent="0.3">
      <c r="B76" s="114"/>
      <c r="C76" s="115" t="s">
        <v>55</v>
      </c>
      <c r="D76" s="116"/>
      <c r="E76" s="117">
        <v>30.8</v>
      </c>
      <c r="F76" s="118">
        <v>31.6</v>
      </c>
      <c r="G76" s="200">
        <v>134</v>
      </c>
      <c r="H76" s="201">
        <v>940</v>
      </c>
      <c r="I76" s="71" t="s">
        <v>84</v>
      </c>
      <c r="J76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2021-11-26T15:29:58Z</dcterms:modified>
</cp:coreProperties>
</file>