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4" sheetId="6" r:id="rId1"/>
  </sheets>
  <calcPr calcId="145621" iterateDelta="1E-4"/>
</workbook>
</file>

<file path=xl/calcChain.xml><?xml version="1.0" encoding="utf-8"?>
<calcChain xmlns="http://schemas.openxmlformats.org/spreadsheetml/2006/main">
  <c r="I84" i="6" l="1"/>
  <c r="F83" i="6"/>
  <c r="F84" i="6" s="1"/>
  <c r="E83" i="6"/>
  <c r="E84" i="6" s="1"/>
  <c r="D83" i="6"/>
  <c r="G82" i="6"/>
  <c r="G81" i="6"/>
  <c r="G80" i="6"/>
  <c r="G79" i="6"/>
  <c r="G78" i="6"/>
  <c r="G77" i="6"/>
  <c r="G83" i="6" s="1"/>
  <c r="I75" i="6"/>
  <c r="F74" i="6"/>
  <c r="E74" i="6"/>
  <c r="D74" i="6"/>
  <c r="D84" i="6" s="1"/>
  <c r="G73" i="6"/>
  <c r="G72" i="6"/>
  <c r="G71" i="6"/>
  <c r="G70" i="6"/>
  <c r="G69" i="6"/>
  <c r="G74" i="6" s="1"/>
  <c r="G84" i="6" s="1"/>
  <c r="I33" i="6" l="1"/>
  <c r="F32" i="6"/>
  <c r="E32" i="6"/>
  <c r="D32" i="6"/>
  <c r="G31" i="6"/>
  <c r="G30" i="6"/>
  <c r="G29" i="6"/>
  <c r="G28" i="6"/>
  <c r="G27" i="6"/>
  <c r="G26" i="6"/>
  <c r="G32" i="6" l="1"/>
  <c r="I58" i="6"/>
  <c r="F57" i="6"/>
  <c r="E57" i="6"/>
  <c r="D57" i="6"/>
  <c r="G56" i="6"/>
  <c r="G55" i="6"/>
  <c r="G54" i="6"/>
  <c r="G53" i="6"/>
  <c r="G52" i="6"/>
  <c r="G51" i="6"/>
  <c r="G50" i="6"/>
  <c r="G57" i="6" s="1"/>
  <c r="S20" i="6"/>
  <c r="P19" i="6"/>
  <c r="O19" i="6"/>
  <c r="N19" i="6"/>
  <c r="Q17" i="6"/>
  <c r="Q16" i="6"/>
  <c r="Q15" i="6"/>
  <c r="Q14" i="6"/>
  <c r="Q13" i="6"/>
  <c r="Q12" i="6"/>
  <c r="I18" i="6"/>
  <c r="F17" i="6"/>
  <c r="E17" i="6"/>
  <c r="D17" i="6"/>
  <c r="G16" i="6"/>
  <c r="G15" i="6"/>
  <c r="G14" i="6"/>
  <c r="G13" i="6"/>
  <c r="G12" i="6"/>
  <c r="G17" i="6" s="1"/>
  <c r="Q19" i="6" l="1"/>
</calcChain>
</file>

<file path=xl/sharedStrings.xml><?xml version="1.0" encoding="utf-8"?>
<sst xmlns="http://schemas.openxmlformats.org/spreadsheetml/2006/main" count="242" uniqueCount="77">
  <si>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</si>
  <si>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</si>
  <si>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</si>
  <si>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</si>
  <si>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</si>
  <si>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</si>
  <si>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</si>
  <si>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</si>
  <si>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</si>
  <si>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</si>
  <si>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жиры</t>
  </si>
  <si>
    <t>углеводы</t>
  </si>
  <si>
    <t>ческая</t>
  </si>
  <si>
    <t>цептуры</t>
  </si>
  <si>
    <t>Сборнику</t>
  </si>
  <si>
    <t>Б</t>
  </si>
  <si>
    <t>Ж</t>
  </si>
  <si>
    <t>У</t>
  </si>
  <si>
    <t>ценность</t>
  </si>
  <si>
    <t>Тех.Карты</t>
  </si>
  <si>
    <t>рецептур</t>
  </si>
  <si>
    <t>неделя</t>
  </si>
  <si>
    <t>1 -я</t>
  </si>
  <si>
    <t>День</t>
  </si>
  <si>
    <t>Хлеб пшеничный</t>
  </si>
  <si>
    <t>Пром.пр.</t>
  </si>
  <si>
    <t>Хлеб ржаной</t>
  </si>
  <si>
    <t>Фрукты свежие ( яблоко )</t>
  </si>
  <si>
    <t>итого за завтрак</t>
  </si>
  <si>
    <t>суммарный обьём</t>
  </si>
  <si>
    <t>Хлеб ржанной</t>
  </si>
  <si>
    <t>итого за обед</t>
  </si>
  <si>
    <t>порций гр.</t>
  </si>
  <si>
    <t>Норма по СанПин</t>
  </si>
  <si>
    <t>Компот из смеси сухофруктов</t>
  </si>
  <si>
    <t>349/11</t>
  </si>
  <si>
    <t xml:space="preserve">Какао с молоком </t>
  </si>
  <si>
    <t>3 -й</t>
  </si>
  <si>
    <t>Суп с крупой и томатом</t>
  </si>
  <si>
    <t>116/11</t>
  </si>
  <si>
    <t>капуста квашеная</t>
  </si>
  <si>
    <t>47 /11</t>
  </si>
  <si>
    <t>мясо духовое с картофелем</t>
  </si>
  <si>
    <t>258/11</t>
  </si>
  <si>
    <t>47/11</t>
  </si>
  <si>
    <t>338/11</t>
  </si>
  <si>
    <t>382 /11</t>
  </si>
  <si>
    <t>Кондитерка (печенье)</t>
  </si>
  <si>
    <t>Капуста квашеная</t>
  </si>
  <si>
    <t>Мясо духовое с картофелем</t>
  </si>
  <si>
    <t>53 / 132</t>
  </si>
  <si>
    <t>Компот из  смеси сухофруктов</t>
  </si>
  <si>
    <t>64 / 121</t>
  </si>
  <si>
    <t>40 / 140</t>
  </si>
  <si>
    <t>день 3</t>
  </si>
  <si>
    <t xml:space="preserve"> Возрастная категория:    (ОВЗ, инвалиды)  5-11 класс</t>
  </si>
  <si>
    <t xml:space="preserve">Сезон : </t>
  </si>
  <si>
    <t>ЗИМА  -  ВЕСНА</t>
  </si>
  <si>
    <t>З А В Т Р А К</t>
  </si>
  <si>
    <t>Суп молочный с лапшой</t>
  </si>
  <si>
    <t>120 /11</t>
  </si>
  <si>
    <t>382/11</t>
  </si>
  <si>
    <t>340 / 11</t>
  </si>
  <si>
    <t>п/ гр.завтрак</t>
  </si>
  <si>
    <t xml:space="preserve">О Б Е Д </t>
  </si>
  <si>
    <t>64/ 140</t>
  </si>
  <si>
    <t>Сок фруктовый (яблочный)</t>
  </si>
  <si>
    <t>389/11</t>
  </si>
  <si>
    <t xml:space="preserve">ВСЕГО: за  завтрак  и   обед </t>
  </si>
  <si>
    <t>обед</t>
  </si>
  <si>
    <t xml:space="preserve">      Возрастная категория:      с   7  до 11 лет</t>
  </si>
  <si>
    <t>ЗИМА  -  ВЕСНА     20 22год.</t>
  </si>
  <si>
    <t>ЗАВТРАК</t>
  </si>
  <si>
    <t>ЗИМА  -  ВЕСНА     2022  год.</t>
  </si>
  <si>
    <t>ОБЕД</t>
  </si>
  <si>
    <t>ЗИМА  -  ВЕСНА     2022год.</t>
  </si>
  <si>
    <t xml:space="preserve">      Возрастная категория:      с 12  до 18лет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</si>
</sst>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0.0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8"/>
      <name val="Arial Cyr"/>
      <charset val="204"/>
    </font>
    <font>
      <b/>
      <sz val="7.5"/>
      <color rgb="FF00206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sz val="12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7"/>
      <color theme="1"/>
      <name val="Arial Cyr"/>
      <family val="2"/>
      <charset val="204"/>
    </font>
    <font>
      <sz val="1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0" fillId="0" borderId="3" xfId="0" applyBorder="1"/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/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8" fillId="0" borderId="5" xfId="0" applyFont="1" applyBorder="1"/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" fontId="14" fillId="0" borderId="3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 wrapText="1"/>
    </xf>
    <xf numFmtId="1" fontId="14" fillId="0" borderId="37" xfId="0" applyNumberFormat="1" applyFont="1" applyBorder="1" applyAlignment="1">
      <alignment horizontal="center"/>
    </xf>
    <xf numFmtId="0" fontId="5" fillId="0" borderId="40" xfId="0" applyFont="1" applyBorder="1" applyAlignment="1">
      <alignment horizontal="right"/>
    </xf>
    <xf numFmtId="0" fontId="11" fillId="0" borderId="17" xfId="0" applyFont="1" applyBorder="1" applyAlignment="1">
      <alignment horizontal="center" vertical="center"/>
    </xf>
    <xf numFmtId="0" fontId="2" fillId="0" borderId="23" xfId="0" applyFont="1" applyBorder="1"/>
    <xf numFmtId="0" fontId="5" fillId="0" borderId="32" xfId="0" applyFont="1" applyBorder="1" applyAlignment="1">
      <alignment horizontal="right"/>
    </xf>
    <xf numFmtId="2" fontId="6" fillId="0" borderId="17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0" fillId="0" borderId="17" xfId="0" applyBorder="1"/>
    <xf numFmtId="0" fontId="18" fillId="0" borderId="8" xfId="0" applyFont="1" applyBorder="1" applyAlignment="1">
      <alignment horizontal="center"/>
    </xf>
    <xf numFmtId="0" fontId="2" fillId="0" borderId="33" xfId="0" applyFont="1" applyBorder="1"/>
    <xf numFmtId="0" fontId="5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2" fontId="13" fillId="0" borderId="15" xfId="0" applyNumberFormat="1" applyFont="1" applyBorder="1" applyAlignment="1">
      <alignment horizontal="center" vertical="center"/>
    </xf>
    <xf numFmtId="0" fontId="0" fillId="0" borderId="10" xfId="0" applyBorder="1"/>
    <xf numFmtId="165" fontId="16" fillId="2" borderId="7" xfId="0" applyNumberFormat="1" applyFont="1" applyFill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1" fontId="14" fillId="0" borderId="3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0" fillId="0" borderId="5" xfId="0" applyBorder="1"/>
    <xf numFmtId="0" fontId="5" fillId="0" borderId="27" xfId="0" applyFont="1" applyBorder="1" applyAlignment="1">
      <alignment horizontal="center"/>
    </xf>
    <xf numFmtId="0" fontId="5" fillId="0" borderId="39" xfId="0" applyFont="1" applyBorder="1" applyAlignment="1">
      <alignment horizontal="right"/>
    </xf>
    <xf numFmtId="2" fontId="5" fillId="0" borderId="1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center"/>
    </xf>
    <xf numFmtId="0" fontId="2" fillId="0" borderId="22" xfId="0" applyFont="1" applyFill="1" applyBorder="1"/>
    <xf numFmtId="0" fontId="7" fillId="0" borderId="3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6" xfId="0" applyFont="1" applyBorder="1"/>
    <xf numFmtId="0" fontId="0" fillId="0" borderId="6" xfId="0" applyBorder="1"/>
    <xf numFmtId="0" fontId="3" fillId="0" borderId="8" xfId="0" applyFont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0" fillId="0" borderId="19" xfId="0" applyBorder="1"/>
    <xf numFmtId="2" fontId="23" fillId="2" borderId="31" xfId="0" applyNumberFormat="1" applyFont="1" applyFill="1" applyBorder="1" applyAlignment="1">
      <alignment horizontal="center"/>
    </xf>
    <xf numFmtId="2" fontId="23" fillId="2" borderId="7" xfId="0" applyNumberFormat="1" applyFont="1" applyFill="1" applyBorder="1" applyAlignment="1">
      <alignment horizontal="center"/>
    </xf>
    <xf numFmtId="165" fontId="23" fillId="2" borderId="34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left"/>
    </xf>
    <xf numFmtId="0" fontId="20" fillId="0" borderId="21" xfId="0" applyFont="1" applyBorder="1" applyAlignment="1">
      <alignment horizontal="center" vertical="center"/>
    </xf>
    <xf numFmtId="0" fontId="2" fillId="0" borderId="20" xfId="0" applyFont="1" applyBorder="1"/>
    <xf numFmtId="165" fontId="7" fillId="0" borderId="1" xfId="0" applyNumberFormat="1" applyFont="1" applyBorder="1" applyAlignment="1">
      <alignment horizontal="center"/>
    </xf>
    <xf numFmtId="1" fontId="14" fillId="0" borderId="1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right"/>
    </xf>
    <xf numFmtId="0" fontId="2" fillId="0" borderId="33" xfId="0" applyFont="1" applyFill="1" applyBorder="1"/>
    <xf numFmtId="1" fontId="14" fillId="0" borderId="28" xfId="0" applyNumberFormat="1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right"/>
    </xf>
    <xf numFmtId="165" fontId="13" fillId="0" borderId="15" xfId="0" applyNumberFormat="1" applyFont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/>
    </xf>
    <xf numFmtId="0" fontId="2" fillId="0" borderId="22" xfId="0" applyFont="1" applyBorder="1"/>
    <xf numFmtId="0" fontId="7" fillId="0" borderId="26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5" fillId="0" borderId="29" xfId="0" applyFont="1" applyBorder="1" applyAlignment="1">
      <alignment horizontal="center"/>
    </xf>
    <xf numFmtId="164" fontId="5" fillId="0" borderId="32" xfId="0" applyNumberFormat="1" applyFont="1" applyBorder="1" applyAlignment="1">
      <alignment horizontal="right"/>
    </xf>
    <xf numFmtId="0" fontId="5" fillId="0" borderId="2" xfId="0" applyFont="1" applyFill="1" applyBorder="1" applyAlignment="1">
      <alignment horizontal="center"/>
    </xf>
    <xf numFmtId="2" fontId="16" fillId="2" borderId="31" xfId="0" applyNumberFormat="1" applyFont="1" applyFill="1" applyBorder="1" applyAlignment="1">
      <alignment horizontal="center"/>
    </xf>
    <xf numFmtId="2" fontId="16" fillId="2" borderId="7" xfId="0" applyNumberFormat="1" applyFont="1" applyFill="1" applyBorder="1" applyAlignment="1">
      <alignment horizontal="center"/>
    </xf>
    <xf numFmtId="2" fontId="24" fillId="2" borderId="7" xfId="0" applyNumberFormat="1" applyFont="1" applyFill="1" applyBorder="1" applyAlignment="1">
      <alignment horizontal="center"/>
    </xf>
    <xf numFmtId="1" fontId="14" fillId="0" borderId="40" xfId="0" applyNumberFormat="1" applyFont="1" applyBorder="1" applyAlignment="1">
      <alignment horizontal="center"/>
    </xf>
    <xf numFmtId="1" fontId="14" fillId="0" borderId="39" xfId="0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0" fillId="0" borderId="0" xfId="0" applyAlignment="1">
      <alignment horizontal="left"/>
    </xf>
    <xf numFmtId="0" fontId="27" fillId="0" borderId="0" xfId="0" applyFont="1"/>
    <xf numFmtId="0" fontId="0" fillId="0" borderId="0" xfId="0" applyFill="1"/>
    <xf numFmtId="0" fontId="3" fillId="0" borderId="18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18" fillId="0" borderId="17" xfId="0" applyFont="1" applyBorder="1" applyAlignment="1">
      <alignment horizontal="center"/>
    </xf>
    <xf numFmtId="0" fontId="12" fillId="0" borderId="43" xfId="0" applyFont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2" fillId="0" borderId="44" xfId="0" applyFont="1" applyBorder="1"/>
    <xf numFmtId="0" fontId="5" fillId="0" borderId="45" xfId="0" applyFont="1" applyBorder="1" applyAlignment="1">
      <alignment horizontal="center"/>
    </xf>
    <xf numFmtId="1" fontId="14" fillId="0" borderId="46" xfId="0" applyNumberFormat="1" applyFont="1" applyBorder="1" applyAlignment="1">
      <alignment horizontal="center"/>
    </xf>
    <xf numFmtId="0" fontId="2" fillId="0" borderId="47" xfId="0" applyFont="1" applyBorder="1"/>
    <xf numFmtId="0" fontId="2" fillId="0" borderId="3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164" fontId="5" fillId="0" borderId="39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13" fillId="0" borderId="11" xfId="0" applyNumberFormat="1" applyFont="1" applyBorder="1" applyAlignment="1">
      <alignment horizontal="center" vertical="center"/>
    </xf>
    <xf numFmtId="166" fontId="13" fillId="0" borderId="49" xfId="0" applyNumberFormat="1" applyFont="1" applyBorder="1" applyAlignment="1">
      <alignment horizontal="center" vertical="center"/>
    </xf>
    <xf numFmtId="2" fontId="4" fillId="0" borderId="50" xfId="0" applyNumberFormat="1" applyFont="1" applyBorder="1" applyAlignment="1">
      <alignment horizontal="center" vertical="center"/>
    </xf>
    <xf numFmtId="2" fontId="4" fillId="0" borderId="51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3" xfId="0" applyBorder="1" applyAlignment="1">
      <alignment horizontal="left"/>
    </xf>
    <xf numFmtId="0" fontId="19" fillId="0" borderId="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56" xfId="0" applyFont="1" applyBorder="1"/>
    <xf numFmtId="0" fontId="12" fillId="0" borderId="56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2" fillId="0" borderId="32" xfId="0" applyFont="1" applyBorder="1"/>
    <xf numFmtId="0" fontId="2" fillId="0" borderId="23" xfId="0" applyFont="1" applyBorder="1" applyAlignment="1">
      <alignment horizontal="center"/>
    </xf>
    <xf numFmtId="164" fontId="5" fillId="0" borderId="57" xfId="0" applyNumberFormat="1" applyFont="1" applyBorder="1" applyAlignment="1">
      <alignment horizontal="right"/>
    </xf>
    <xf numFmtId="0" fontId="2" fillId="0" borderId="56" xfId="0" applyFont="1" applyFill="1" applyBorder="1"/>
    <xf numFmtId="0" fontId="2" fillId="0" borderId="56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" fillId="0" borderId="50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2" fontId="13" fillId="0" borderId="24" xfId="0" applyNumberFormat="1" applyFont="1" applyBorder="1" applyAlignment="1">
      <alignment horizontal="center" vertical="center"/>
    </xf>
    <xf numFmtId="2" fontId="4" fillId="0" borderId="49" xfId="0" applyNumberFormat="1" applyFont="1" applyBorder="1" applyAlignment="1">
      <alignment horizontal="center" vertical="center"/>
    </xf>
    <xf numFmtId="2" fontId="4" fillId="0" borderId="5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50" xfId="0" applyFont="1" applyBorder="1" applyAlignment="1">
      <alignment horizontal="left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59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18" xfId="0" applyFont="1" applyBorder="1" applyAlignment="1">
      <alignment horizontal="center"/>
    </xf>
    <xf numFmtId="0" fontId="0" fillId="0" borderId="9" xfId="0" applyBorder="1"/>
    <xf numFmtId="0" fontId="9" fillId="2" borderId="10" xfId="0" applyFont="1" applyFill="1" applyBorder="1" applyAlignment="1">
      <alignment horizontal="right"/>
    </xf>
    <xf numFmtId="165" fontId="16" fillId="2" borderId="31" xfId="0" applyNumberFormat="1" applyFont="1" applyFill="1" applyBorder="1" applyAlignment="1">
      <alignment horizontal="center"/>
    </xf>
    <xf numFmtId="165" fontId="16" fillId="0" borderId="7" xfId="0" applyNumberFormat="1" applyFont="1" applyBorder="1" applyAlignment="1">
      <alignment horizontal="center"/>
    </xf>
    <xf numFmtId="165" fontId="16" fillId="0" borderId="48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29" fillId="0" borderId="0" xfId="0" applyFont="1"/>
    <xf numFmtId="0" fontId="0" fillId="0" borderId="0" xfId="0" applyAlignment="1">
      <alignment horizontal="center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5"/>
  <sheetViews>
    <sheetView tabSelected="1" workbookViewId="0">
      <selection activeCell="L30" sqref="L30"/>
    </sheetView>
  </sheetViews>
  <sheetFormatPr defaultRowHeight="15" x14ac:dyDescent="0.25"/>
  <cols>
    <col min="2" max="2" width="27" customWidth="1"/>
  </cols>
  <sheetData>
    <row r="2" spans="1:19" x14ac:dyDescent="0.25">
      <c r="A2" t="s">
        <v>54</v>
      </c>
    </row>
    <row r="7" spans="1:19" ht="15.75" x14ac:dyDescent="0.25">
      <c r="A7" s="110" t="s">
        <v>70</v>
      </c>
      <c r="B7" s="111"/>
      <c r="D7" s="112"/>
      <c r="E7" s="179" t="s">
        <v>56</v>
      </c>
      <c r="F7" s="111" t="s">
        <v>71</v>
      </c>
      <c r="G7" s="111"/>
      <c r="H7" s="111"/>
      <c r="K7" s="110" t="s">
        <v>70</v>
      </c>
      <c r="L7" s="111"/>
      <c r="N7" s="112"/>
      <c r="O7" s="179" t="s">
        <v>56</v>
      </c>
      <c r="P7" s="111" t="s">
        <v>73</v>
      </c>
      <c r="Q7" s="111"/>
      <c r="R7" s="111"/>
    </row>
    <row r="8" spans="1:19" ht="15.75" thickBot="1" x14ac:dyDescent="0.3">
      <c r="B8" s="180" t="s">
        <v>72</v>
      </c>
      <c r="L8" t="s">
        <v>74</v>
      </c>
    </row>
    <row r="9" spans="1:19" ht="15.75" thickBot="1" x14ac:dyDescent="0.3">
      <c r="A9" s="1" t="s">
        <v>0</v>
      </c>
      <c r="B9" s="2"/>
      <c r="C9" s="3" t="s">
        <v>1</v>
      </c>
      <c r="D9" s="4" t="s">
        <v>2</v>
      </c>
      <c r="E9" s="4"/>
      <c r="F9" s="4"/>
      <c r="G9" s="5" t="s">
        <v>3</v>
      </c>
      <c r="H9" s="6" t="s">
        <v>4</v>
      </c>
      <c r="I9" s="7" t="s">
        <v>5</v>
      </c>
      <c r="K9" s="1" t="s">
        <v>0</v>
      </c>
      <c r="L9" s="2"/>
      <c r="M9" s="3" t="s">
        <v>1</v>
      </c>
      <c r="N9" s="4" t="s">
        <v>2</v>
      </c>
      <c r="O9" s="4"/>
      <c r="P9" s="4"/>
      <c r="Q9" s="5" t="s">
        <v>3</v>
      </c>
      <c r="R9" s="6" t="s">
        <v>4</v>
      </c>
      <c r="S9" s="7" t="s">
        <v>5</v>
      </c>
    </row>
    <row r="10" spans="1:19" x14ac:dyDescent="0.25">
      <c r="A10" s="8" t="s">
        <v>6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2" t="s">
        <v>12</v>
      </c>
      <c r="H10" s="13" t="s">
        <v>13</v>
      </c>
      <c r="I10" s="14" t="s">
        <v>14</v>
      </c>
      <c r="K10" s="8" t="s">
        <v>6</v>
      </c>
      <c r="L10" s="9" t="s">
        <v>7</v>
      </c>
      <c r="M10" s="10" t="s">
        <v>8</v>
      </c>
      <c r="N10" s="11" t="s">
        <v>9</v>
      </c>
      <c r="O10" s="11" t="s">
        <v>10</v>
      </c>
      <c r="P10" s="11" t="s">
        <v>11</v>
      </c>
      <c r="Q10" s="12" t="s">
        <v>12</v>
      </c>
      <c r="R10" s="13" t="s">
        <v>13</v>
      </c>
      <c r="S10" s="14" t="s">
        <v>14</v>
      </c>
    </row>
    <row r="11" spans="1:19" ht="15.75" thickBot="1" x14ac:dyDescent="0.3">
      <c r="A11" s="85"/>
      <c r="B11" s="16"/>
      <c r="C11" s="69"/>
      <c r="D11" s="17" t="s">
        <v>15</v>
      </c>
      <c r="E11" s="17" t="s">
        <v>16</v>
      </c>
      <c r="F11" s="17" t="s">
        <v>17</v>
      </c>
      <c r="G11" s="18" t="s">
        <v>18</v>
      </c>
      <c r="H11" s="19" t="s">
        <v>19</v>
      </c>
      <c r="I11" s="20" t="s">
        <v>20</v>
      </c>
      <c r="K11" s="15"/>
      <c r="L11" s="16"/>
      <c r="M11" s="69"/>
      <c r="N11" s="17" t="s">
        <v>15</v>
      </c>
      <c r="O11" s="17" t="s">
        <v>16</v>
      </c>
      <c r="P11" s="17" t="s">
        <v>17</v>
      </c>
      <c r="Q11" s="18" t="s">
        <v>18</v>
      </c>
      <c r="R11" s="19" t="s">
        <v>19</v>
      </c>
      <c r="S11" s="20" t="s">
        <v>20</v>
      </c>
    </row>
    <row r="12" spans="1:19" x14ac:dyDescent="0.25">
      <c r="A12" s="66" t="s">
        <v>21</v>
      </c>
      <c r="B12" s="86" t="s">
        <v>40</v>
      </c>
      <c r="C12" s="21">
        <v>60</v>
      </c>
      <c r="D12" s="64">
        <v>1</v>
      </c>
      <c r="E12" s="87">
        <v>3</v>
      </c>
      <c r="F12" s="65">
        <v>4.7</v>
      </c>
      <c r="G12" s="26">
        <f t="shared" ref="G12:G16" si="0">F12*4+E12*9+D12*4</f>
        <v>49.8</v>
      </c>
      <c r="H12" s="88">
        <v>7</v>
      </c>
      <c r="I12" s="89" t="s">
        <v>44</v>
      </c>
      <c r="K12" s="66" t="s">
        <v>21</v>
      </c>
      <c r="L12" s="101" t="s">
        <v>38</v>
      </c>
      <c r="M12" s="21">
        <v>200</v>
      </c>
      <c r="N12" s="102">
        <v>3.89</v>
      </c>
      <c r="O12" s="46">
        <v>5.8</v>
      </c>
      <c r="P12" s="46">
        <v>14.97</v>
      </c>
      <c r="Q12" s="47">
        <f t="shared" ref="Q12:Q14" si="1">P12*4+O12*9+N12*4</f>
        <v>127.64</v>
      </c>
      <c r="R12" s="22">
        <v>3</v>
      </c>
      <c r="S12" s="97" t="s">
        <v>39</v>
      </c>
    </row>
    <row r="13" spans="1:19" x14ac:dyDescent="0.25">
      <c r="A13" s="28" t="s">
        <v>22</v>
      </c>
      <c r="B13" s="90" t="s">
        <v>42</v>
      </c>
      <c r="C13" s="73">
        <v>180</v>
      </c>
      <c r="D13" s="24">
        <v>11.96</v>
      </c>
      <c r="E13" s="25">
        <v>12.635</v>
      </c>
      <c r="F13" s="61">
        <v>13.192299999999999</v>
      </c>
      <c r="G13" s="26">
        <f t="shared" si="0"/>
        <v>214.32419999999999</v>
      </c>
      <c r="H13" s="62">
        <v>12</v>
      </c>
      <c r="I13" s="33" t="s">
        <v>43</v>
      </c>
      <c r="K13" s="28" t="s">
        <v>22</v>
      </c>
      <c r="L13" s="96" t="s">
        <v>48</v>
      </c>
      <c r="M13" s="23">
        <v>60</v>
      </c>
      <c r="N13" s="64">
        <v>1</v>
      </c>
      <c r="O13" s="87">
        <v>3</v>
      </c>
      <c r="P13" s="65">
        <v>4.7</v>
      </c>
      <c r="Q13" s="26">
        <f t="shared" si="1"/>
        <v>49.8</v>
      </c>
      <c r="R13" s="29">
        <v>25</v>
      </c>
      <c r="S13" s="103" t="s">
        <v>41</v>
      </c>
    </row>
    <row r="14" spans="1:19" ht="15.75" x14ac:dyDescent="0.25">
      <c r="A14" s="31" t="s">
        <v>23</v>
      </c>
      <c r="B14" s="63" t="s">
        <v>34</v>
      </c>
      <c r="C14" s="73">
        <v>200</v>
      </c>
      <c r="D14" s="24">
        <v>0.66200000000000003</v>
      </c>
      <c r="E14" s="25">
        <v>0.09</v>
      </c>
      <c r="F14" s="25">
        <v>31.05</v>
      </c>
      <c r="G14" s="26">
        <f t="shared" si="0"/>
        <v>127.658</v>
      </c>
      <c r="H14" s="91">
        <v>26</v>
      </c>
      <c r="I14" s="33" t="s">
        <v>35</v>
      </c>
      <c r="K14" s="99" t="s">
        <v>23</v>
      </c>
      <c r="L14" s="96" t="s">
        <v>49</v>
      </c>
      <c r="M14" s="23" t="s">
        <v>50</v>
      </c>
      <c r="N14" s="24">
        <v>14.348000000000001</v>
      </c>
      <c r="O14" s="25">
        <v>16.963000000000001</v>
      </c>
      <c r="P14" s="61">
        <v>15.614000000000001</v>
      </c>
      <c r="Q14" s="26">
        <f t="shared" si="1"/>
        <v>272.51499999999999</v>
      </c>
      <c r="R14" s="62">
        <v>12</v>
      </c>
      <c r="S14" s="33" t="s">
        <v>43</v>
      </c>
    </row>
    <row r="15" spans="1:19" x14ac:dyDescent="0.25">
      <c r="A15" s="34" t="s">
        <v>37</v>
      </c>
      <c r="B15" s="90" t="s">
        <v>24</v>
      </c>
      <c r="C15" s="92">
        <v>30</v>
      </c>
      <c r="D15" s="70">
        <v>1.575</v>
      </c>
      <c r="E15" s="71">
        <v>0.21299999999999999</v>
      </c>
      <c r="F15" s="71">
        <v>12.538</v>
      </c>
      <c r="G15" s="72">
        <f t="shared" si="0"/>
        <v>58.369</v>
      </c>
      <c r="H15" s="27">
        <v>22</v>
      </c>
      <c r="I15" s="33" t="s">
        <v>25</v>
      </c>
      <c r="K15" s="28" t="s">
        <v>37</v>
      </c>
      <c r="L15" s="96" t="s">
        <v>51</v>
      </c>
      <c r="M15" s="23">
        <v>200</v>
      </c>
      <c r="N15" s="24">
        <v>0.66200000000000003</v>
      </c>
      <c r="O15" s="25">
        <v>0.09</v>
      </c>
      <c r="P15" s="25">
        <v>32.85</v>
      </c>
      <c r="Q15" s="26">
        <f>P15*4+O15*9+N15*4</f>
        <v>134.858</v>
      </c>
      <c r="R15" s="48">
        <v>35</v>
      </c>
      <c r="S15" s="33" t="s">
        <v>35</v>
      </c>
    </row>
    <row r="16" spans="1:19" ht="15.75" thickBot="1" x14ac:dyDescent="0.3">
      <c r="A16" s="43"/>
      <c r="B16" s="90" t="s">
        <v>26</v>
      </c>
      <c r="C16" s="73">
        <v>30</v>
      </c>
      <c r="D16" s="70">
        <v>1.6950000000000001</v>
      </c>
      <c r="E16" s="71">
        <v>0.36</v>
      </c>
      <c r="F16" s="71">
        <v>15.555</v>
      </c>
      <c r="G16" s="72">
        <f t="shared" si="0"/>
        <v>72.239999999999995</v>
      </c>
      <c r="H16" s="29">
        <v>23</v>
      </c>
      <c r="I16" s="93" t="s">
        <v>25</v>
      </c>
      <c r="K16" s="43"/>
      <c r="L16" s="96" t="s">
        <v>24</v>
      </c>
      <c r="M16" s="23">
        <v>40</v>
      </c>
      <c r="N16" s="24">
        <v>2.04</v>
      </c>
      <c r="O16" s="25">
        <v>0.34</v>
      </c>
      <c r="P16" s="25">
        <v>20.059999999999999</v>
      </c>
      <c r="Q16" s="57">
        <f t="shared" ref="Q16:Q17" si="2">P16*4+O16*9+N16*4</f>
        <v>91.46</v>
      </c>
      <c r="R16" s="27">
        <v>31.32</v>
      </c>
      <c r="S16" s="33" t="s">
        <v>25</v>
      </c>
    </row>
    <row r="17" spans="1:19" ht="15.75" thickBot="1" x14ac:dyDescent="0.3">
      <c r="A17" s="74" t="s">
        <v>28</v>
      </c>
      <c r="B17" s="52"/>
      <c r="C17" s="75"/>
      <c r="D17" s="76">
        <f>SUM(D12:D16)</f>
        <v>16.891999999999999</v>
      </c>
      <c r="E17" s="94">
        <f>SUM(E12:E16)</f>
        <v>16.297999999999998</v>
      </c>
      <c r="F17" s="77">
        <f>SUM(F12:F16)</f>
        <v>77.035300000000007</v>
      </c>
      <c r="G17" s="51">
        <f>SUM(G12:G16)</f>
        <v>522.39120000000003</v>
      </c>
      <c r="H17" s="78" t="s">
        <v>29</v>
      </c>
      <c r="I17" s="42"/>
      <c r="K17" s="43"/>
      <c r="L17" s="96" t="s">
        <v>30</v>
      </c>
      <c r="M17" s="23">
        <v>30</v>
      </c>
      <c r="N17" s="24">
        <v>1.6950000000000001</v>
      </c>
      <c r="O17" s="25">
        <v>0.36</v>
      </c>
      <c r="P17" s="25">
        <v>12.55</v>
      </c>
      <c r="Q17" s="26">
        <f t="shared" si="2"/>
        <v>60.220000000000006</v>
      </c>
      <c r="R17" s="29"/>
      <c r="S17" s="30" t="s">
        <v>25</v>
      </c>
    </row>
    <row r="18" spans="1:19" ht="15.75" thickBot="1" x14ac:dyDescent="0.3">
      <c r="A18" s="79" t="s">
        <v>33</v>
      </c>
      <c r="B18" s="68"/>
      <c r="C18" s="80"/>
      <c r="D18" s="81">
        <v>19.25</v>
      </c>
      <c r="E18" s="82">
        <v>19.75</v>
      </c>
      <c r="F18" s="82">
        <v>83.75</v>
      </c>
      <c r="G18" s="83">
        <v>587.5</v>
      </c>
      <c r="H18" s="84" t="s">
        <v>32</v>
      </c>
      <c r="I18" s="44">
        <f>C12+C13+C14+C15+C16</f>
        <v>500</v>
      </c>
      <c r="K18" s="58"/>
      <c r="L18" s="67"/>
      <c r="M18" s="39"/>
      <c r="N18" s="36"/>
      <c r="O18" s="95"/>
      <c r="P18" s="37"/>
      <c r="Q18" s="38"/>
      <c r="R18" s="29"/>
      <c r="S18" s="60"/>
    </row>
    <row r="19" spans="1:19" ht="15.75" thickBot="1" x14ac:dyDescent="0.3">
      <c r="K19" s="49" t="s">
        <v>31</v>
      </c>
      <c r="L19" s="52"/>
      <c r="M19" s="75"/>
      <c r="N19" s="76">
        <f>SUM(N12:N18)</f>
        <v>23.634999999999998</v>
      </c>
      <c r="O19" s="77">
        <f>SUM(O12:O18)</f>
        <v>26.553000000000001</v>
      </c>
      <c r="P19" s="77">
        <f>SUM(P12:P18)</f>
        <v>100.74400000000001</v>
      </c>
      <c r="Q19" s="100">
        <f>SUM(Q12:Q18)</f>
        <v>736.49300000000005</v>
      </c>
      <c r="R19" s="50" t="s">
        <v>29</v>
      </c>
      <c r="S19" s="42"/>
    </row>
    <row r="20" spans="1:19" ht="15.75" thickBot="1" x14ac:dyDescent="0.3">
      <c r="K20" s="79" t="s">
        <v>33</v>
      </c>
      <c r="L20" s="68"/>
      <c r="M20" s="80"/>
      <c r="N20" s="81">
        <v>26.95</v>
      </c>
      <c r="O20" s="82">
        <v>27.65</v>
      </c>
      <c r="P20" s="82">
        <v>117.25</v>
      </c>
      <c r="Q20" s="83">
        <v>822.5</v>
      </c>
      <c r="R20" s="84" t="s">
        <v>32</v>
      </c>
      <c r="S20" s="44">
        <f>M12+M13+M15+M16+M17+M18+53+132</f>
        <v>715</v>
      </c>
    </row>
    <row r="21" spans="1:19" ht="15.75" x14ac:dyDescent="0.25">
      <c r="A21" s="110" t="s">
        <v>76</v>
      </c>
      <c r="B21" s="111"/>
      <c r="D21" s="112"/>
      <c r="E21" s="179" t="s">
        <v>56</v>
      </c>
      <c r="F21" s="111" t="s">
        <v>75</v>
      </c>
      <c r="G21" s="111"/>
      <c r="H21" s="111"/>
    </row>
    <row r="22" spans="1:19" ht="15.75" thickBot="1" x14ac:dyDescent="0.3">
      <c r="B22" t="s">
        <v>72</v>
      </c>
    </row>
    <row r="23" spans="1:19" ht="15.75" thickBot="1" x14ac:dyDescent="0.3">
      <c r="A23" s="1" t="s">
        <v>0</v>
      </c>
      <c r="B23" s="2"/>
      <c r="C23" s="3" t="s">
        <v>1</v>
      </c>
      <c r="D23" s="4" t="s">
        <v>2</v>
      </c>
      <c r="E23" s="4"/>
      <c r="F23" s="4"/>
      <c r="G23" s="5" t="s">
        <v>3</v>
      </c>
      <c r="H23" s="6" t="s">
        <v>4</v>
      </c>
      <c r="I23" s="7" t="s">
        <v>5</v>
      </c>
    </row>
    <row r="24" spans="1:19" x14ac:dyDescent="0.25">
      <c r="A24" s="8" t="s">
        <v>6</v>
      </c>
      <c r="B24" s="9" t="s">
        <v>7</v>
      </c>
      <c r="C24" s="10" t="s">
        <v>8</v>
      </c>
      <c r="D24" s="11" t="s">
        <v>9</v>
      </c>
      <c r="E24" s="11" t="s">
        <v>10</v>
      </c>
      <c r="F24" s="11" t="s">
        <v>11</v>
      </c>
      <c r="G24" s="12" t="s">
        <v>12</v>
      </c>
      <c r="H24" s="13" t="s">
        <v>13</v>
      </c>
      <c r="I24" s="14" t="s">
        <v>14</v>
      </c>
    </row>
    <row r="25" spans="1:19" ht="15.75" thickBot="1" x14ac:dyDescent="0.3">
      <c r="A25" s="85"/>
      <c r="B25" s="16"/>
      <c r="C25" s="69"/>
      <c r="D25" s="17" t="s">
        <v>15</v>
      </c>
      <c r="E25" s="17" t="s">
        <v>16</v>
      </c>
      <c r="F25" s="17" t="s">
        <v>17</v>
      </c>
      <c r="G25" s="18" t="s">
        <v>18</v>
      </c>
      <c r="H25" s="19" t="s">
        <v>19</v>
      </c>
      <c r="I25" s="20" t="s">
        <v>20</v>
      </c>
    </row>
    <row r="26" spans="1:19" x14ac:dyDescent="0.25">
      <c r="A26" s="66" t="s">
        <v>21</v>
      </c>
      <c r="B26" s="86" t="s">
        <v>40</v>
      </c>
      <c r="C26" s="21">
        <v>60</v>
      </c>
      <c r="D26" s="64">
        <v>1</v>
      </c>
      <c r="E26" s="87">
        <v>3</v>
      </c>
      <c r="F26" s="65">
        <v>4.7</v>
      </c>
      <c r="G26" s="26">
        <f t="shared" ref="G26:G31" si="3">F26*4+E26*9+D26*4</f>
        <v>49.8</v>
      </c>
      <c r="H26" s="88">
        <v>7</v>
      </c>
      <c r="I26" s="89" t="s">
        <v>44</v>
      </c>
    </row>
    <row r="27" spans="1:19" x14ac:dyDescent="0.25">
      <c r="A27" s="28" t="s">
        <v>22</v>
      </c>
      <c r="B27" s="45" t="s">
        <v>42</v>
      </c>
      <c r="C27" s="23" t="s">
        <v>53</v>
      </c>
      <c r="D27" s="24">
        <v>11.96</v>
      </c>
      <c r="E27" s="25">
        <v>12.51</v>
      </c>
      <c r="F27" s="61">
        <v>13.19</v>
      </c>
      <c r="G27" s="26">
        <f t="shared" si="3"/>
        <v>213.19</v>
      </c>
      <c r="H27" s="62">
        <v>12</v>
      </c>
      <c r="I27" s="33" t="s">
        <v>43</v>
      </c>
    </row>
    <row r="28" spans="1:19" ht="15.75" x14ac:dyDescent="0.25">
      <c r="A28" s="31" t="s">
        <v>23</v>
      </c>
      <c r="B28" s="96" t="s">
        <v>34</v>
      </c>
      <c r="C28" s="23">
        <v>200</v>
      </c>
      <c r="D28" s="24">
        <v>0.66200000000000003</v>
      </c>
      <c r="E28" s="25">
        <v>0.09</v>
      </c>
      <c r="F28" s="25">
        <v>31.05</v>
      </c>
      <c r="G28" s="26">
        <f t="shared" si="3"/>
        <v>127.658</v>
      </c>
      <c r="H28" s="91">
        <v>26</v>
      </c>
      <c r="I28" s="33" t="s">
        <v>35</v>
      </c>
    </row>
    <row r="29" spans="1:19" x14ac:dyDescent="0.25">
      <c r="A29" s="34" t="s">
        <v>37</v>
      </c>
      <c r="B29" s="45" t="s">
        <v>24</v>
      </c>
      <c r="C29" s="23">
        <v>40</v>
      </c>
      <c r="D29" s="24">
        <v>2.04</v>
      </c>
      <c r="E29" s="25">
        <v>0.34</v>
      </c>
      <c r="F29" s="25">
        <v>20.059999999999999</v>
      </c>
      <c r="G29" s="26">
        <f t="shared" si="3"/>
        <v>91.46</v>
      </c>
      <c r="H29" s="27">
        <v>22</v>
      </c>
      <c r="I29" s="33" t="s">
        <v>25</v>
      </c>
    </row>
    <row r="30" spans="1:19" x14ac:dyDescent="0.25">
      <c r="A30" s="43"/>
      <c r="B30" s="45" t="s">
        <v>26</v>
      </c>
      <c r="C30" s="35">
        <v>40</v>
      </c>
      <c r="D30" s="70">
        <v>2.2599999999999998</v>
      </c>
      <c r="E30" s="71">
        <v>0.48</v>
      </c>
      <c r="F30" s="71">
        <v>16.739999999999998</v>
      </c>
      <c r="G30" s="72">
        <f t="shared" si="3"/>
        <v>80.319999999999993</v>
      </c>
      <c r="H30" s="108">
        <v>23</v>
      </c>
      <c r="I30" s="30" t="s">
        <v>25</v>
      </c>
    </row>
    <row r="31" spans="1:19" ht="15.75" thickBot="1" x14ac:dyDescent="0.3">
      <c r="A31" s="58"/>
      <c r="B31" s="67" t="s">
        <v>27</v>
      </c>
      <c r="C31" s="39">
        <v>150</v>
      </c>
      <c r="D31" s="36">
        <v>0.6</v>
      </c>
      <c r="E31" s="95">
        <v>0.6</v>
      </c>
      <c r="F31" s="37">
        <v>14.7</v>
      </c>
      <c r="G31" s="54">
        <f t="shared" si="3"/>
        <v>66.600000000000009</v>
      </c>
      <c r="H31" s="109">
        <v>24</v>
      </c>
      <c r="I31" s="60" t="s">
        <v>45</v>
      </c>
    </row>
    <row r="32" spans="1:19" ht="15.75" thickBot="1" x14ac:dyDescent="0.3">
      <c r="A32" s="74" t="s">
        <v>28</v>
      </c>
      <c r="B32" s="52"/>
      <c r="C32" s="75"/>
      <c r="D32" s="76">
        <f>SUM(D26:D31)</f>
        <v>18.522000000000006</v>
      </c>
      <c r="E32" s="94">
        <f>SUM(E26:E31)</f>
        <v>17.02</v>
      </c>
      <c r="F32" s="77">
        <f>SUM(F26:F31)</f>
        <v>100.44</v>
      </c>
      <c r="G32" s="51">
        <f>SUM(G26:G31)</f>
        <v>629.02800000000002</v>
      </c>
      <c r="H32" s="78" t="s">
        <v>29</v>
      </c>
      <c r="I32" s="42"/>
    </row>
    <row r="33" spans="1:9" ht="15.75" thickBot="1" x14ac:dyDescent="0.3">
      <c r="A33" s="79" t="s">
        <v>33</v>
      </c>
      <c r="B33" s="68"/>
      <c r="C33" s="80"/>
      <c r="D33" s="105">
        <v>22.5</v>
      </c>
      <c r="E33" s="106">
        <v>23</v>
      </c>
      <c r="F33" s="106">
        <v>95.75</v>
      </c>
      <c r="G33" s="106">
        <v>680</v>
      </c>
      <c r="H33" s="84" t="s">
        <v>32</v>
      </c>
      <c r="I33" s="44">
        <f>C26+40+140+C28+C29+C30+C31</f>
        <v>670</v>
      </c>
    </row>
    <row r="46" spans="1:9" ht="15.75" thickBot="1" x14ac:dyDescent="0.3"/>
    <row r="47" spans="1:9" ht="15.75" thickBot="1" x14ac:dyDescent="0.3">
      <c r="A47" s="1" t="s">
        <v>0</v>
      </c>
      <c r="B47" s="2"/>
      <c r="C47" s="3" t="s">
        <v>1</v>
      </c>
      <c r="D47" s="4" t="s">
        <v>2</v>
      </c>
      <c r="E47" s="4"/>
      <c r="F47" s="4"/>
      <c r="G47" s="5" t="s">
        <v>3</v>
      </c>
      <c r="H47" s="6" t="s">
        <v>4</v>
      </c>
      <c r="I47" s="7" t="s">
        <v>5</v>
      </c>
    </row>
    <row r="48" spans="1:9" x14ac:dyDescent="0.25">
      <c r="A48" s="8" t="s">
        <v>6</v>
      </c>
      <c r="B48" s="9" t="s">
        <v>7</v>
      </c>
      <c r="C48" s="10" t="s">
        <v>8</v>
      </c>
      <c r="D48" s="11" t="s">
        <v>9</v>
      </c>
      <c r="E48" s="11" t="s">
        <v>10</v>
      </c>
      <c r="F48" s="11" t="s">
        <v>11</v>
      </c>
      <c r="G48" s="12" t="s">
        <v>12</v>
      </c>
      <c r="H48" s="13" t="s">
        <v>13</v>
      </c>
      <c r="I48" s="14" t="s">
        <v>14</v>
      </c>
    </row>
    <row r="49" spans="1:9" ht="15.75" thickBot="1" x14ac:dyDescent="0.3">
      <c r="A49" s="15"/>
      <c r="B49" s="16"/>
      <c r="C49" s="69"/>
      <c r="D49" s="17" t="s">
        <v>15</v>
      </c>
      <c r="E49" s="17" t="s">
        <v>16</v>
      </c>
      <c r="F49" s="17" t="s">
        <v>17</v>
      </c>
      <c r="G49" s="18" t="s">
        <v>18</v>
      </c>
      <c r="H49" s="19" t="s">
        <v>19</v>
      </c>
      <c r="I49" s="20" t="s">
        <v>20</v>
      </c>
    </row>
    <row r="50" spans="1:9" x14ac:dyDescent="0.25">
      <c r="A50" s="66" t="s">
        <v>21</v>
      </c>
      <c r="B50" s="101" t="s">
        <v>38</v>
      </c>
      <c r="C50" s="21">
        <v>250</v>
      </c>
      <c r="D50" s="24">
        <v>4.4880000000000004</v>
      </c>
      <c r="E50" s="25">
        <v>7.25</v>
      </c>
      <c r="F50" s="25">
        <v>17.72</v>
      </c>
      <c r="G50" s="47">
        <f t="shared" ref="G50:G51" si="4">F50*4+E50*9+D50*4</f>
        <v>154.08199999999999</v>
      </c>
      <c r="H50" s="22">
        <v>3</v>
      </c>
      <c r="I50" s="97" t="s">
        <v>39</v>
      </c>
    </row>
    <row r="51" spans="1:9" x14ac:dyDescent="0.25">
      <c r="A51" s="28" t="s">
        <v>22</v>
      </c>
      <c r="B51" s="96" t="s">
        <v>49</v>
      </c>
      <c r="C51" s="23" t="s">
        <v>52</v>
      </c>
      <c r="D51" s="24">
        <v>17.326000000000001</v>
      </c>
      <c r="E51" s="25">
        <v>19.898</v>
      </c>
      <c r="F51" s="61">
        <v>18.853999999999999</v>
      </c>
      <c r="G51" s="26">
        <f t="shared" si="4"/>
        <v>323.80200000000002</v>
      </c>
      <c r="H51" s="62">
        <v>13</v>
      </c>
      <c r="I51" s="33" t="s">
        <v>43</v>
      </c>
    </row>
    <row r="52" spans="1:9" ht="15.75" x14ac:dyDescent="0.25">
      <c r="A52" s="99" t="s">
        <v>23</v>
      </c>
      <c r="B52" s="32" t="s">
        <v>36</v>
      </c>
      <c r="C52" s="23">
        <v>200</v>
      </c>
      <c r="D52" s="24">
        <v>3.8</v>
      </c>
      <c r="E52" s="25">
        <v>3</v>
      </c>
      <c r="F52" s="25">
        <v>23</v>
      </c>
      <c r="G52" s="26">
        <f>F52*4+E52*9+D52*4</f>
        <v>134.19999999999999</v>
      </c>
      <c r="H52" s="27">
        <v>36</v>
      </c>
      <c r="I52" s="33" t="s">
        <v>46</v>
      </c>
    </row>
    <row r="53" spans="1:9" x14ac:dyDescent="0.25">
      <c r="A53" s="28" t="s">
        <v>37</v>
      </c>
      <c r="B53" s="32" t="s">
        <v>47</v>
      </c>
      <c r="C53" s="23">
        <v>25</v>
      </c>
      <c r="D53" s="98">
        <v>1.0549999999999999</v>
      </c>
      <c r="E53" s="65">
        <v>0.374</v>
      </c>
      <c r="F53" s="65">
        <v>8.51</v>
      </c>
      <c r="G53" s="26">
        <f>F53*4+E53*9+D53*4</f>
        <v>41.625999999999998</v>
      </c>
      <c r="H53" s="55">
        <v>30</v>
      </c>
      <c r="I53" s="33" t="s">
        <v>25</v>
      </c>
    </row>
    <row r="54" spans="1:9" x14ac:dyDescent="0.25">
      <c r="A54" s="43"/>
      <c r="B54" s="96" t="s">
        <v>24</v>
      </c>
      <c r="C54" s="23">
        <v>70</v>
      </c>
      <c r="D54" s="56">
        <v>3.57</v>
      </c>
      <c r="E54" s="25">
        <v>0.59499999999999997</v>
      </c>
      <c r="F54" s="25">
        <v>33.104999999999997</v>
      </c>
      <c r="G54" s="57">
        <f t="shared" ref="G54:G56" si="5">F54*4+E54*9+D54*4</f>
        <v>152.05499999999998</v>
      </c>
      <c r="H54" s="27">
        <v>31</v>
      </c>
      <c r="I54" s="33" t="s">
        <v>25</v>
      </c>
    </row>
    <row r="55" spans="1:9" x14ac:dyDescent="0.25">
      <c r="A55" s="43"/>
      <c r="B55" s="96" t="s">
        <v>30</v>
      </c>
      <c r="C55" s="35">
        <v>40</v>
      </c>
      <c r="D55" s="104">
        <v>2.2599999999999998</v>
      </c>
      <c r="E55" s="71">
        <v>0.48</v>
      </c>
      <c r="F55" s="71">
        <v>16.739999999999998</v>
      </c>
      <c r="G55" s="26">
        <f t="shared" si="5"/>
        <v>80.319999999999993</v>
      </c>
      <c r="H55" s="29">
        <v>32</v>
      </c>
      <c r="I55" s="30" t="s">
        <v>25</v>
      </c>
    </row>
    <row r="56" spans="1:9" ht="15.75" thickBot="1" x14ac:dyDescent="0.3">
      <c r="A56" s="58"/>
      <c r="B56" s="67" t="s">
        <v>27</v>
      </c>
      <c r="C56" s="39">
        <v>160</v>
      </c>
      <c r="D56" s="59">
        <v>0.64</v>
      </c>
      <c r="E56" s="40">
        <v>0.64</v>
      </c>
      <c r="F56" s="41">
        <v>15.68</v>
      </c>
      <c r="G56" s="54">
        <f t="shared" si="5"/>
        <v>71.040000000000006</v>
      </c>
      <c r="H56" s="29">
        <v>33</v>
      </c>
      <c r="I56" s="60" t="s">
        <v>45</v>
      </c>
    </row>
    <row r="57" spans="1:9" ht="15.75" thickBot="1" x14ac:dyDescent="0.3">
      <c r="A57" s="49" t="s">
        <v>31</v>
      </c>
      <c r="B57" s="52"/>
      <c r="C57" s="75"/>
      <c r="D57" s="76">
        <f>SUM(D50:D56)</f>
        <v>33.139000000000003</v>
      </c>
      <c r="E57" s="77">
        <f>SUM(E50:E56)</f>
        <v>32.236999999999995</v>
      </c>
      <c r="F57" s="77">
        <f>SUM(F50:F56)</f>
        <v>133.60899999999998</v>
      </c>
      <c r="G57" s="100">
        <f>SUM(G50:G56)</f>
        <v>957.125</v>
      </c>
      <c r="H57" s="50" t="s">
        <v>29</v>
      </c>
      <c r="I57" s="42"/>
    </row>
    <row r="58" spans="1:9" ht="15.75" thickBot="1" x14ac:dyDescent="0.3">
      <c r="A58" s="79" t="s">
        <v>33</v>
      </c>
      <c r="B58" s="68"/>
      <c r="C58" s="80"/>
      <c r="D58" s="105">
        <v>31.5</v>
      </c>
      <c r="E58" s="106">
        <v>32.200000000000003</v>
      </c>
      <c r="F58" s="107">
        <v>134.05000000000001</v>
      </c>
      <c r="G58" s="53">
        <v>952</v>
      </c>
      <c r="H58" s="84" t="s">
        <v>32</v>
      </c>
      <c r="I58" s="44">
        <f>C50+C52+C53+C54+C55+C56+64+121</f>
        <v>930</v>
      </c>
    </row>
    <row r="63" spans="1:9" ht="15.75" x14ac:dyDescent="0.25">
      <c r="A63" s="110" t="s">
        <v>55</v>
      </c>
      <c r="B63" s="111"/>
      <c r="E63" s="112"/>
      <c r="F63" s="110" t="s">
        <v>56</v>
      </c>
      <c r="G63" t="s">
        <v>57</v>
      </c>
      <c r="H63" s="113"/>
      <c r="I63" s="113"/>
    </row>
    <row r="64" spans="1:9" ht="15.75" thickBot="1" x14ac:dyDescent="0.3">
      <c r="A64" s="114"/>
      <c r="C64" s="112"/>
      <c r="D64" s="112"/>
      <c r="E64" s="112"/>
      <c r="F64" s="112"/>
      <c r="G64" s="112"/>
      <c r="H64" s="112"/>
      <c r="I64" s="112"/>
    </row>
    <row r="65" spans="1:9" ht="15.75" thickBot="1" x14ac:dyDescent="0.3">
      <c r="A65" s="1" t="s">
        <v>0</v>
      </c>
      <c r="B65" s="2"/>
      <c r="C65" s="3" t="s">
        <v>1</v>
      </c>
      <c r="D65" s="4" t="s">
        <v>2</v>
      </c>
      <c r="E65" s="4"/>
      <c r="F65" s="4"/>
      <c r="G65" s="5" t="s">
        <v>3</v>
      </c>
      <c r="H65" s="6" t="s">
        <v>4</v>
      </c>
      <c r="I65" s="7" t="s">
        <v>5</v>
      </c>
    </row>
    <row r="66" spans="1:9" x14ac:dyDescent="0.25">
      <c r="A66" s="8" t="s">
        <v>6</v>
      </c>
      <c r="B66" s="9" t="s">
        <v>7</v>
      </c>
      <c r="C66" s="10" t="s">
        <v>8</v>
      </c>
      <c r="D66" s="11" t="s">
        <v>9</v>
      </c>
      <c r="E66" s="11" t="s">
        <v>10</v>
      </c>
      <c r="F66" s="11" t="s">
        <v>11</v>
      </c>
      <c r="G66" s="12" t="s">
        <v>12</v>
      </c>
      <c r="H66" s="13" t="s">
        <v>13</v>
      </c>
      <c r="I66" s="14" t="s">
        <v>14</v>
      </c>
    </row>
    <row r="67" spans="1:9" ht="15.75" thickBot="1" x14ac:dyDescent="0.3">
      <c r="A67" s="15"/>
      <c r="B67" s="16"/>
      <c r="C67" s="115"/>
      <c r="D67" s="17" t="s">
        <v>15</v>
      </c>
      <c r="E67" s="17" t="s">
        <v>16</v>
      </c>
      <c r="F67" s="17" t="s">
        <v>17</v>
      </c>
      <c r="G67" s="18" t="s">
        <v>18</v>
      </c>
      <c r="H67" s="19" t="s">
        <v>19</v>
      </c>
      <c r="I67" s="20" t="s">
        <v>20</v>
      </c>
    </row>
    <row r="68" spans="1:9" x14ac:dyDescent="0.25">
      <c r="A68" s="2"/>
      <c r="B68" s="116" t="s">
        <v>58</v>
      </c>
      <c r="C68" s="21"/>
      <c r="D68" s="117"/>
      <c r="E68" s="118"/>
      <c r="F68" s="118"/>
      <c r="G68" s="119"/>
      <c r="H68" s="22"/>
      <c r="I68" s="120"/>
    </row>
    <row r="69" spans="1:9" x14ac:dyDescent="0.25">
      <c r="A69" s="121" t="s">
        <v>21</v>
      </c>
      <c r="B69" s="122" t="s">
        <v>59</v>
      </c>
      <c r="C69" s="123">
        <v>250</v>
      </c>
      <c r="D69" s="56">
        <v>7.1369999999999996</v>
      </c>
      <c r="E69" s="25">
        <v>4.95</v>
      </c>
      <c r="F69" s="25">
        <v>14.84</v>
      </c>
      <c r="G69" s="26">
        <f>F69*4+E69*9+D69*4</f>
        <v>132.458</v>
      </c>
      <c r="H69" s="55">
        <v>5</v>
      </c>
      <c r="I69" s="33" t="s">
        <v>60</v>
      </c>
    </row>
    <row r="70" spans="1:9" x14ac:dyDescent="0.25">
      <c r="A70" s="28" t="s">
        <v>22</v>
      </c>
      <c r="B70" s="32" t="s">
        <v>36</v>
      </c>
      <c r="C70" s="23">
        <v>200</v>
      </c>
      <c r="D70" s="24">
        <v>3.8</v>
      </c>
      <c r="E70" s="25">
        <v>3</v>
      </c>
      <c r="F70" s="25">
        <v>23</v>
      </c>
      <c r="G70" s="26">
        <f>F70*4+E70*9+D70*4</f>
        <v>134.19999999999999</v>
      </c>
      <c r="H70" s="124">
        <v>54</v>
      </c>
      <c r="I70" s="33" t="s">
        <v>61</v>
      </c>
    </row>
    <row r="71" spans="1:9" ht="15.75" x14ac:dyDescent="0.25">
      <c r="A71" s="31" t="s">
        <v>23</v>
      </c>
      <c r="B71" s="32" t="s">
        <v>24</v>
      </c>
      <c r="C71" s="23">
        <v>40</v>
      </c>
      <c r="D71" s="24">
        <v>2.04</v>
      </c>
      <c r="E71" s="25">
        <v>0.34</v>
      </c>
      <c r="F71" s="25">
        <v>19.036000000000001</v>
      </c>
      <c r="G71" s="26">
        <f>F71*4+E71*9+D71*4</f>
        <v>87.364000000000004</v>
      </c>
      <c r="H71" s="125">
        <v>46</v>
      </c>
      <c r="I71" s="33" t="s">
        <v>25</v>
      </c>
    </row>
    <row r="72" spans="1:9" x14ac:dyDescent="0.25">
      <c r="A72" s="34" t="s">
        <v>37</v>
      </c>
      <c r="B72" s="126" t="s">
        <v>26</v>
      </c>
      <c r="C72" s="35">
        <v>30</v>
      </c>
      <c r="D72" s="127">
        <v>1.6950000000000001</v>
      </c>
      <c r="E72" s="37">
        <v>0.36</v>
      </c>
      <c r="F72" s="37">
        <v>13.555</v>
      </c>
      <c r="G72" s="38">
        <f>F72*4+E72*9+D72*4</f>
        <v>64.239999999999995</v>
      </c>
      <c r="H72" s="128"/>
      <c r="I72" s="30" t="s">
        <v>25</v>
      </c>
    </row>
    <row r="73" spans="1:9" ht="15.75" thickBot="1" x14ac:dyDescent="0.3">
      <c r="A73" s="34"/>
      <c r="B73" s="129" t="s">
        <v>27</v>
      </c>
      <c r="C73" s="130">
        <v>110</v>
      </c>
      <c r="D73" s="131">
        <v>0.44</v>
      </c>
      <c r="E73" s="40">
        <v>0.44</v>
      </c>
      <c r="F73" s="41">
        <v>10.78</v>
      </c>
      <c r="G73" s="132">
        <f>F73*4+E73*9+D73*4</f>
        <v>48.839999999999996</v>
      </c>
      <c r="H73" s="133">
        <v>49</v>
      </c>
      <c r="I73" s="134" t="s">
        <v>62</v>
      </c>
    </row>
    <row r="74" spans="1:9" x14ac:dyDescent="0.25">
      <c r="A74" s="135" t="s">
        <v>28</v>
      </c>
      <c r="C74" s="136"/>
      <c r="D74" s="137">
        <f>SUM(D69:D73)</f>
        <v>15.112</v>
      </c>
      <c r="E74" s="138">
        <f>SUM(E69:E73)</f>
        <v>9.09</v>
      </c>
      <c r="F74" s="139">
        <f>SUM(F69:F73)</f>
        <v>81.211000000000013</v>
      </c>
      <c r="G74" s="140">
        <f>SUM(G69:G73)</f>
        <v>467.10200000000003</v>
      </c>
      <c r="H74" s="141" t="s">
        <v>29</v>
      </c>
      <c r="I74" s="42"/>
    </row>
    <row r="75" spans="1:9" ht="15.75" thickBot="1" x14ac:dyDescent="0.3">
      <c r="A75" s="43"/>
      <c r="C75" s="112"/>
      <c r="D75" s="142"/>
      <c r="E75" s="143"/>
      <c r="F75" s="144"/>
      <c r="G75" s="145"/>
      <c r="H75" s="146" t="s">
        <v>63</v>
      </c>
      <c r="I75" s="44">
        <f>C69+C70+C71+C72+C73</f>
        <v>630</v>
      </c>
    </row>
    <row r="76" spans="1:9" x14ac:dyDescent="0.25">
      <c r="A76" s="43"/>
      <c r="B76" s="116" t="s">
        <v>64</v>
      </c>
      <c r="C76" s="2"/>
      <c r="D76" s="147"/>
      <c r="E76" s="148"/>
      <c r="F76" s="148"/>
      <c r="G76" s="149"/>
      <c r="H76" s="150"/>
      <c r="I76" s="150"/>
    </row>
    <row r="77" spans="1:9" x14ac:dyDescent="0.25">
      <c r="A77" s="43"/>
      <c r="B77" s="151" t="s">
        <v>38</v>
      </c>
      <c r="C77" s="152">
        <v>250</v>
      </c>
      <c r="D77" s="24">
        <v>4.4880000000000004</v>
      </c>
      <c r="E77" s="25">
        <v>5.9880000000000004</v>
      </c>
      <c r="F77" s="25">
        <v>12.72</v>
      </c>
      <c r="G77" s="54">
        <f t="shared" ref="G77:G81" si="6">F77*4+E77*9+D77*4</f>
        <v>122.724</v>
      </c>
      <c r="H77" s="55">
        <v>10</v>
      </c>
      <c r="I77" s="153" t="s">
        <v>39</v>
      </c>
    </row>
    <row r="78" spans="1:9" x14ac:dyDescent="0.25">
      <c r="A78" s="43"/>
      <c r="B78" s="154" t="s">
        <v>40</v>
      </c>
      <c r="C78" s="155">
        <v>60</v>
      </c>
      <c r="D78" s="24">
        <v>1.0249999999999999</v>
      </c>
      <c r="E78" s="25">
        <v>3.0030000000000001</v>
      </c>
      <c r="F78" s="25">
        <v>5.0750000000000002</v>
      </c>
      <c r="G78" s="26">
        <f t="shared" si="6"/>
        <v>51.427</v>
      </c>
      <c r="H78" s="27">
        <v>38</v>
      </c>
      <c r="I78" s="156" t="s">
        <v>41</v>
      </c>
    </row>
    <row r="79" spans="1:9" x14ac:dyDescent="0.25">
      <c r="A79" s="43"/>
      <c r="B79" s="157" t="s">
        <v>42</v>
      </c>
      <c r="C79" s="158" t="s">
        <v>65</v>
      </c>
      <c r="D79" s="159">
        <v>16.754000000000001</v>
      </c>
      <c r="E79" s="160">
        <v>16.14</v>
      </c>
      <c r="F79" s="61">
        <v>13.724</v>
      </c>
      <c r="G79" s="26">
        <f t="shared" si="6"/>
        <v>267.17200000000003</v>
      </c>
      <c r="H79" s="62">
        <v>22</v>
      </c>
      <c r="I79" s="153" t="s">
        <v>43</v>
      </c>
    </row>
    <row r="80" spans="1:9" x14ac:dyDescent="0.25">
      <c r="A80" s="43"/>
      <c r="B80" s="151" t="s">
        <v>66</v>
      </c>
      <c r="C80" s="158">
        <v>200</v>
      </c>
      <c r="D80" s="24">
        <v>1</v>
      </c>
      <c r="E80" s="25">
        <v>0</v>
      </c>
      <c r="F80" s="25">
        <v>20.92</v>
      </c>
      <c r="G80" s="26">
        <f t="shared" si="6"/>
        <v>87.68</v>
      </c>
      <c r="H80" s="48">
        <v>50</v>
      </c>
      <c r="I80" s="33" t="s">
        <v>67</v>
      </c>
    </row>
    <row r="81" spans="1:9" x14ac:dyDescent="0.25">
      <c r="A81" s="43"/>
      <c r="B81" s="32" t="s">
        <v>24</v>
      </c>
      <c r="C81" s="23">
        <v>60</v>
      </c>
      <c r="D81" s="24">
        <v>3.06</v>
      </c>
      <c r="E81" s="25">
        <v>0.51</v>
      </c>
      <c r="F81" s="25">
        <v>28.553999999999998</v>
      </c>
      <c r="G81" s="26">
        <f t="shared" si="6"/>
        <v>131.04599999999999</v>
      </c>
      <c r="H81" s="125">
        <v>46</v>
      </c>
      <c r="I81" s="33" t="s">
        <v>25</v>
      </c>
    </row>
    <row r="82" spans="1:9" ht="15.75" thickBot="1" x14ac:dyDescent="0.3">
      <c r="A82" s="43"/>
      <c r="B82" s="126" t="s">
        <v>30</v>
      </c>
      <c r="C82" s="39">
        <v>40</v>
      </c>
      <c r="D82" s="36">
        <v>2.2599999999999998</v>
      </c>
      <c r="E82" s="37">
        <v>0.48</v>
      </c>
      <c r="F82" s="37">
        <v>16.739999999999998</v>
      </c>
      <c r="G82" s="38">
        <f>F82*4+E82*9+D82*4</f>
        <v>80.319999999999993</v>
      </c>
      <c r="H82" s="125">
        <v>47</v>
      </c>
      <c r="I82" s="60" t="s">
        <v>25</v>
      </c>
    </row>
    <row r="83" spans="1:9" ht="15.75" thickBot="1" x14ac:dyDescent="0.3">
      <c r="A83" s="49" t="s">
        <v>31</v>
      </c>
      <c r="B83" s="161"/>
      <c r="C83" s="162"/>
      <c r="D83" s="163">
        <f>SUM(D77:D82)</f>
        <v>28.587000000000003</v>
      </c>
      <c r="E83" s="138">
        <f>SUM(E77:E82)</f>
        <v>26.121000000000002</v>
      </c>
      <c r="F83" s="164">
        <f>SUM(F77:F82)</f>
        <v>97.733000000000004</v>
      </c>
      <c r="G83" s="165">
        <f>SUM(G77:G82)</f>
        <v>740.36899999999991</v>
      </c>
      <c r="H83" s="50" t="s">
        <v>29</v>
      </c>
      <c r="I83" s="42"/>
    </row>
    <row r="84" spans="1:9" ht="15.75" thickBot="1" x14ac:dyDescent="0.3">
      <c r="A84" s="166"/>
      <c r="B84" s="161" t="s">
        <v>68</v>
      </c>
      <c r="C84" s="167"/>
      <c r="D84" s="168">
        <f>D74+D83</f>
        <v>43.699000000000005</v>
      </c>
      <c r="E84" s="169">
        <f>E74+E83</f>
        <v>35.210999999999999</v>
      </c>
      <c r="F84" s="169">
        <f>F74+F83</f>
        <v>178.94400000000002</v>
      </c>
      <c r="G84" s="170">
        <f>G74+G83</f>
        <v>1207.471</v>
      </c>
      <c r="H84" s="171" t="s">
        <v>32</v>
      </c>
      <c r="I84" s="172">
        <f>C77+C78+C80+C81+C82+70+140</f>
        <v>820</v>
      </c>
    </row>
    <row r="85" spans="1:9" ht="15.75" thickBot="1" x14ac:dyDescent="0.3">
      <c r="A85" s="173"/>
      <c r="B85" s="174" t="s">
        <v>33</v>
      </c>
      <c r="C85" s="52"/>
      <c r="D85" s="175">
        <v>45</v>
      </c>
      <c r="E85" s="53">
        <v>46</v>
      </c>
      <c r="F85" s="176">
        <v>191.5</v>
      </c>
      <c r="G85" s="177">
        <v>1360</v>
      </c>
      <c r="H85" s="146" t="s">
        <v>69</v>
      </c>
      <c r="I85" s="1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2022-03-28T06:33:10Z</dcterms:modified>
</cp:coreProperties>
</file>