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burina_o\Documents\"/>
    </mc:Choice>
  </mc:AlternateContent>
  <bookViews>
    <workbookView xWindow="240" yWindow="135" windowWidth="11355" windowHeight="6150" activeTab="1"/>
  </bookViews>
  <sheets>
    <sheet name="14.03.2022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'14.03.2022'!$A$3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/>
</workbook>
</file>

<file path=xl/calcChain.xml><?xml version="1.0" encoding="utf-8"?>
<calcChain xmlns="http://schemas.openxmlformats.org/spreadsheetml/2006/main">
  <c r="CD34" i="1" l="1"/>
  <c r="CD29" i="1"/>
  <c r="CD20" i="1"/>
  <c r="CD17" i="1"/>
  <c r="AI37" i="1"/>
  <c r="AE37" i="1"/>
  <c r="AD37" i="1"/>
  <c r="AC37" i="1"/>
  <c r="AB37" i="1"/>
  <c r="AA37" i="1"/>
  <c r="Z37" i="1"/>
  <c r="Y37" i="1"/>
  <c r="X37" i="1"/>
  <c r="W37" i="1"/>
  <c r="I37" i="1"/>
  <c r="H37" i="1"/>
  <c r="G37" i="1"/>
  <c r="F37" i="1"/>
  <c r="E37" i="1"/>
  <c r="D37" i="1"/>
  <c r="CC34" i="1"/>
  <c r="A33" i="1"/>
  <c r="C33" i="1"/>
  <c r="A32" i="1"/>
  <c r="C32" i="1"/>
  <c r="A31" i="1"/>
  <c r="C31" i="1"/>
  <c r="CC29" i="1"/>
  <c r="A28" i="1"/>
  <c r="C28" i="1"/>
  <c r="A27" i="1"/>
  <c r="C27" i="1"/>
  <c r="A26" i="1"/>
  <c r="C26" i="1"/>
  <c r="A25" i="1"/>
  <c r="C25" i="1"/>
  <c r="A24" i="1"/>
  <c r="C24" i="1"/>
  <c r="A23" i="1"/>
  <c r="C23" i="1"/>
  <c r="A22" i="1"/>
  <c r="C22" i="1"/>
  <c r="CC20" i="1"/>
  <c r="A19" i="1"/>
  <c r="C19" i="1"/>
  <c r="CC17" i="1"/>
  <c r="A16" i="1"/>
  <c r="C16" i="1"/>
  <c r="A15" i="1"/>
  <c r="C15" i="1"/>
  <c r="A14" i="1"/>
  <c r="C14" i="1"/>
  <c r="A13" i="1"/>
  <c r="C13" i="1"/>
  <c r="A12" i="1"/>
  <c r="C12" i="1"/>
  <c r="A11" i="1"/>
  <c r="C11" i="1"/>
  <c r="B3" i="1"/>
</calcChain>
</file>

<file path=xl/sharedStrings.xml><?xml version="1.0" encoding="utf-8"?>
<sst xmlns="http://schemas.openxmlformats.org/spreadsheetml/2006/main" count="218" uniqueCount="172">
  <si>
    <t>всего</t>
  </si>
  <si>
    <t>Белки, г</t>
  </si>
  <si>
    <t>в т.ч. жив.</t>
  </si>
  <si>
    <t>в т.ч. раст.</t>
  </si>
  <si>
    <t>ЭЦ, ккал</t>
  </si>
  <si>
    <t>МЕНЮ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</si>
  <si>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</si>
  <si>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</si>
  <si>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</si>
  <si>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</si>
  <si>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</si>
  <si>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</si>
  <si>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</si>
  <si>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</si>
  <si>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</si>
  <si>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</si>
  <si>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</si>
  <si>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</si>
  <si>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</si>
  <si>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</si>
  <si>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</si>
  <si>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</si>
  <si>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</si>
  <si>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</si>
  <si>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</si>
  <si>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</si>
  <si>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</si>
  <si>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</si>
  <si>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</si>
  <si>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</si>
  <si>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</si>
  <si>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</si>
  <si>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</si>
  <si>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</si>
  <si>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</si>
  <si>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</si>
  <si>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</si>
  <si>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</si>
  <si>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</si>
  <si>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</si>
  <si>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</si>
  <si>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</si>
  <si>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</si>
  <si>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</si>
  <si>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</si>
  <si>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</si>
  <si>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</si>
  <si>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</si>
  <si>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</si>
  <si>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</si>
  <si>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</si>
  <si>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</si>
  <si>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</si>
  <si>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</si>
  <si>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</si>
  <si>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</si>
  <si>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</si>
  <si>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</si>
  <si>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</si>
  <si>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</si>
  <si>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</si>
  <si>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</si>
  <si>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</si>
  <si>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</si>
  <si>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</si>
  <si>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</si>
  <si>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</si>
  <si>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</si>
  <si>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</si>
  <si>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</si>
  <si>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</si>
  <si>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</si>
  <si>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</si>
  <si>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</si>
  <si>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</si>
  <si>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</si>
  <si>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</si>
  <si>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r>
      <t>В</t>
    </r>
    <r>
      <rPr>
        <vertAlign val="subscript"/>
        <sz val="12"/>
        <rFont val="Times New Roman"/>
        <family val="1"/>
        <charset val="204"/>
      </rPr>
      <t>2</t>
    </r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</si>
  <si>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</si>
  <si>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</si>
  <si>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</si>
  <si>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</si>
  <si>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</si>
  <si>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</si>
  <si>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</si>
  <si>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</si>
  <si>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</si>
  <si>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</si>
  <si>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</si>
  <si>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Заведующая столовой</t>
  </si>
  <si>
    <t>Бурина О.А.</t>
  </si>
  <si>
    <t>Зам .директора по АХО</t>
  </si>
  <si>
    <t>Прилуков В.Н.</t>
  </si>
  <si>
    <t>ГБОУ СО "КШИ "ЕКК"</t>
  </si>
  <si>
    <t>1-4 класс</t>
  </si>
  <si>
    <t>СанПиН 2.3/2.4.3590-20  7-11 лет</t>
  </si>
  <si>
    <t>Завтрак</t>
  </si>
  <si>
    <t>Каша геркулесовая молочная с маслом сливочным</t>
  </si>
  <si>
    <t>Сыр голландский брусковой</t>
  </si>
  <si>
    <t>Чай</t>
  </si>
  <si>
    <t>Батон "Золотинка"</t>
  </si>
  <si>
    <t>Масло сладко-сливочное несоленое</t>
  </si>
  <si>
    <t>Хлеб Чусовской  с йодказеином</t>
  </si>
  <si>
    <t>Итого за 'Завтрак'</t>
  </si>
  <si>
    <t>10:00</t>
  </si>
  <si>
    <t>Мандарины</t>
  </si>
  <si>
    <t>Итого за '10:00'</t>
  </si>
  <si>
    <t>Обед</t>
  </si>
  <si>
    <t>Салат из морской капусты с припущенной морковью и растительным маслом</t>
  </si>
  <si>
    <t>Суп картофельный с бобовыми</t>
  </si>
  <si>
    <t>Биточки  или  котлеты)из филе куринного</t>
  </si>
  <si>
    <t>Каша гречневая рассыпчатая</t>
  </si>
  <si>
    <t>Компот из вишни</t>
  </si>
  <si>
    <t>Хлеб "Крестьянский" с "Валетек-8"</t>
  </si>
  <si>
    <t>Итого за 'Обед'</t>
  </si>
  <si>
    <t>Полдник</t>
  </si>
  <si>
    <t>Запеканка (сырники) из творога</t>
  </si>
  <si>
    <t>Какао с молоком</t>
  </si>
  <si>
    <t>Молоко сгущенное</t>
  </si>
  <si>
    <t>Итого за 'Полдник'</t>
  </si>
  <si>
    <t>Итого за день</t>
  </si>
  <si>
    <t>Норма (СанПиН 2.3/2.4.3590-20  7-11 лет)</t>
  </si>
  <si>
    <t>Отклонение</t>
  </si>
  <si>
    <t>Содержание, % от калорийности</t>
  </si>
  <si>
    <t>Школа</t>
  </si>
  <si>
    <t>ГБОУ СО КШИ "ЕКК"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</si>
  <si>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</si>
  <si>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</si>
  <si>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</si>
  <si>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</si>
  <si>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</si>
  <si>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</si>
  <si>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</si>
  <si>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</si>
  <si>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</si>
  <si>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</si>
  <si>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</si>
  <si>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</si>
  <si>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</si>
  <si>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</si>
  <si>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</si>
  <si>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</si>
  <si>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</si>
  <si>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</si>
  <si>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</si>
  <si>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</si>
  <si>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</si>
  <si>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</si>
  <si>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</si>
  <si>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</si>
  <si>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</si>
  <si>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</si>
  <si>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</si>
  <si>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</si>
  <si>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8/4</t>
  </si>
  <si>
    <t>200</t>
  </si>
  <si>
    <t>-</t>
  </si>
  <si>
    <t>12</t>
  </si>
  <si>
    <t>27/10</t>
  </si>
  <si>
    <t>40</t>
  </si>
  <si>
    <t>5</t>
  </si>
  <si>
    <t>27/1</t>
  </si>
  <si>
    <t>80</t>
  </si>
  <si>
    <t>16/2</t>
  </si>
  <si>
    <t/>
  </si>
  <si>
    <t>39/3</t>
  </si>
  <si>
    <t>150</t>
  </si>
  <si>
    <t>7/10</t>
  </si>
  <si>
    <t>8/5</t>
  </si>
  <si>
    <t>36/10</t>
  </si>
  <si>
    <t>Мандарин</t>
  </si>
  <si>
    <t>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</si>
</sst>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3" fontId="0" fillId="0" borderId="0" xfId="0" applyNumberFormat="1"/>
    <xf numFmtId="2" fontId="1" fillId="0" borderId="0" xfId="0" applyNumberFormat="1" applyFont="1"/>
    <xf numFmtId="2" fontId="4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0" xfId="0" quotePrefix="1" applyNumberFormat="1" applyFont="1" applyAlignment="1">
      <alignment vertical="top" wrapText="1"/>
    </xf>
    <xf numFmtId="0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/>
    </xf>
    <xf numFmtId="2" fontId="1" fillId="0" borderId="2" xfId="0" applyNumberFormat="1" applyFont="1" applyBorder="1"/>
    <xf numFmtId="0" fontId="1" fillId="0" borderId="7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vertical="top" wrapText="1"/>
    </xf>
    <xf numFmtId="0" fontId="1" fillId="0" borderId="7" xfId="0" applyNumberFormat="1" applyFont="1" applyBorder="1" applyAlignment="1">
      <alignment vertical="top"/>
    </xf>
    <xf numFmtId="0" fontId="1" fillId="0" borderId="7" xfId="0" applyFont="1" applyBorder="1"/>
    <xf numFmtId="2" fontId="1" fillId="0" borderId="7" xfId="0" applyNumberFormat="1" applyFont="1" applyBorder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vertical="top"/>
    </xf>
    <xf numFmtId="0" fontId="4" fillId="0" borderId="0" xfId="0" applyFont="1"/>
    <xf numFmtId="0" fontId="5" fillId="0" borderId="0" xfId="1"/>
    <xf numFmtId="0" fontId="5" fillId="2" borderId="5" xfId="1" applyFill="1" applyBorder="1" applyAlignment="1" applyProtection="1">
      <protection locked="0"/>
    </xf>
    <xf numFmtId="0" fontId="5" fillId="2" borderId="6" xfId="1" applyFill="1" applyBorder="1" applyAlignment="1" applyProtection="1">
      <protection locked="0"/>
    </xf>
    <xf numFmtId="0" fontId="5" fillId="0" borderId="8" xfId="1" applyBorder="1" applyAlignment="1" applyProtection="1">
      <protection locked="0"/>
    </xf>
    <xf numFmtId="49" fontId="5" fillId="2" borderId="2" xfId="1" applyNumberFormat="1" applyFill="1" applyBorder="1" applyProtection="1">
      <protection locked="0"/>
    </xf>
    <xf numFmtId="14" fontId="5" fillId="2" borderId="2" xfId="1" applyNumberFormat="1" applyFill="1" applyBorder="1" applyProtection="1">
      <protection locked="0"/>
    </xf>
    <xf numFmtId="0" fontId="5" fillId="0" borderId="9" xfId="1" applyBorder="1" applyAlignment="1">
      <alignment horizontal="center"/>
    </xf>
    <xf numFmtId="0" fontId="5" fillId="0" borderId="10" xfId="1" applyBorder="1" applyAlignment="1">
      <alignment horizontal="center"/>
    </xf>
    <xf numFmtId="0" fontId="5" fillId="0" borderId="11" xfId="1" applyBorder="1" applyAlignment="1">
      <alignment horizontal="center"/>
    </xf>
    <xf numFmtId="0" fontId="5" fillId="0" borderId="12" xfId="1" applyBorder="1"/>
    <xf numFmtId="0" fontId="5" fillId="0" borderId="13" xfId="1" applyBorder="1"/>
    <xf numFmtId="0" fontId="5" fillId="2" borderId="13" xfId="1" applyFill="1" applyBorder="1" applyProtection="1">
      <protection locked="0"/>
    </xf>
    <xf numFmtId="0" fontId="5" fillId="2" borderId="13" xfId="1" applyFill="1" applyBorder="1" applyAlignment="1" applyProtection="1">
      <alignment wrapText="1"/>
      <protection locked="0"/>
    </xf>
    <xf numFmtId="49" fontId="5" fillId="2" borderId="13" xfId="1" applyNumberFormat="1" applyFill="1" applyBorder="1" applyProtection="1">
      <protection locked="0"/>
    </xf>
    <xf numFmtId="2" fontId="5" fillId="2" borderId="13" xfId="1" applyNumberFormat="1" applyFill="1" applyBorder="1" applyProtection="1">
      <protection locked="0"/>
    </xf>
    <xf numFmtId="1" fontId="5" fillId="2" borderId="13" xfId="1" applyNumberFormat="1" applyFill="1" applyBorder="1" applyProtection="1">
      <protection locked="0"/>
    </xf>
    <xf numFmtId="1" fontId="5" fillId="2" borderId="14" xfId="1" applyNumberFormat="1" applyFill="1" applyBorder="1" applyProtection="1">
      <protection locked="0"/>
    </xf>
    <xf numFmtId="0" fontId="5" fillId="0" borderId="15" xfId="1" applyBorder="1"/>
    <xf numFmtId="0" fontId="5" fillId="2" borderId="2" xfId="1" applyFill="1" applyBorder="1" applyProtection="1">
      <protection locked="0"/>
    </xf>
    <xf numFmtId="0" fontId="5" fillId="2" borderId="2" xfId="1" applyFill="1" applyBorder="1" applyAlignment="1" applyProtection="1">
      <alignment wrapText="1"/>
      <protection locked="0"/>
    </xf>
    <xf numFmtId="2" fontId="5" fillId="2" borderId="2" xfId="1" applyNumberFormat="1" applyFill="1" applyBorder="1" applyProtection="1">
      <protection locked="0"/>
    </xf>
    <xf numFmtId="1" fontId="5" fillId="2" borderId="2" xfId="1" applyNumberFormat="1" applyFill="1" applyBorder="1" applyProtection="1">
      <protection locked="0"/>
    </xf>
    <xf numFmtId="1" fontId="5" fillId="2" borderId="16" xfId="1" applyNumberFormat="1" applyFill="1" applyBorder="1" applyProtection="1">
      <protection locked="0"/>
    </xf>
    <xf numFmtId="0" fontId="5" fillId="0" borderId="2" xfId="1" applyBorder="1"/>
    <xf numFmtId="0" fontId="5" fillId="0" borderId="17" xfId="1" applyBorder="1"/>
    <xf numFmtId="0" fontId="5" fillId="2" borderId="18" xfId="1" applyFill="1" applyBorder="1" applyProtection="1">
      <protection locked="0"/>
    </xf>
    <xf numFmtId="0" fontId="5" fillId="2" borderId="18" xfId="1" applyFill="1" applyBorder="1" applyAlignment="1" applyProtection="1">
      <alignment wrapText="1"/>
      <protection locked="0"/>
    </xf>
    <xf numFmtId="49" fontId="5" fillId="2" borderId="18" xfId="1" applyNumberFormat="1" applyFill="1" applyBorder="1" applyProtection="1">
      <protection locked="0"/>
    </xf>
    <xf numFmtId="2" fontId="5" fillId="2" borderId="18" xfId="1" applyNumberFormat="1" applyFill="1" applyBorder="1" applyProtection="1">
      <protection locked="0"/>
    </xf>
    <xf numFmtId="1" fontId="5" fillId="2" borderId="18" xfId="1" applyNumberFormat="1" applyFill="1" applyBorder="1" applyProtection="1">
      <protection locked="0"/>
    </xf>
    <xf numFmtId="1" fontId="5" fillId="2" borderId="19" xfId="1" applyNumberFormat="1" applyFill="1" applyBorder="1" applyProtection="1">
      <protection locked="0"/>
    </xf>
    <xf numFmtId="0" fontId="5" fillId="3" borderId="13" xfId="1" applyFill="1" applyBorder="1"/>
    <xf numFmtId="0" fontId="5" fillId="0" borderId="20" xfId="1" applyBorder="1"/>
    <xf numFmtId="0" fontId="5" fillId="2" borderId="20" xfId="1" applyFill="1" applyBorder="1" applyProtection="1">
      <protection locked="0"/>
    </xf>
    <xf numFmtId="0" fontId="5" fillId="2" borderId="20" xfId="1" applyFill="1" applyBorder="1" applyAlignment="1" applyProtection="1">
      <alignment wrapText="1"/>
      <protection locked="0"/>
    </xf>
    <xf numFmtId="49" fontId="5" fillId="2" borderId="20" xfId="1" applyNumberFormat="1" applyFill="1" applyBorder="1" applyProtection="1">
      <protection locked="0"/>
    </xf>
    <xf numFmtId="2" fontId="5" fillId="2" borderId="20" xfId="1" applyNumberFormat="1" applyFill="1" applyBorder="1" applyProtection="1">
      <protection locked="0"/>
    </xf>
    <xf numFmtId="1" fontId="5" fillId="2" borderId="20" xfId="1" applyNumberFormat="1" applyFill="1" applyBorder="1" applyProtection="1">
      <protection locked="0"/>
    </xf>
    <xf numFmtId="1" fontId="5" fillId="2" borderId="21" xfId="1" applyNumberFormat="1" applyFill="1" applyBorder="1" applyProtection="1">
      <protection locked="0"/>
    </xf>
    <xf numFmtId="0" fontId="5" fillId="2" borderId="7" xfId="1" applyFill="1" applyBorder="1" applyProtection="1">
      <protection locked="0"/>
    </xf>
    <xf numFmtId="0" fontId="5" fillId="2" borderId="7" xfId="1" applyFill="1" applyBorder="1" applyAlignment="1" applyProtection="1">
      <alignment wrapText="1"/>
      <protection locked="0"/>
    </xf>
    <xf numFmtId="49" fontId="5" fillId="2" borderId="7" xfId="1" applyNumberFormat="1" applyFill="1" applyBorder="1" applyProtection="1">
      <protection locked="0"/>
    </xf>
    <xf numFmtId="2" fontId="5" fillId="2" borderId="7" xfId="1" applyNumberFormat="1" applyFill="1" applyBorder="1" applyProtection="1">
      <protection locked="0"/>
    </xf>
    <xf numFmtId="1" fontId="5" fillId="2" borderId="7" xfId="1" applyNumberFormat="1" applyFill="1" applyBorder="1" applyProtection="1">
      <protection locked="0"/>
    </xf>
    <xf numFmtId="1" fontId="5" fillId="2" borderId="22" xfId="1" applyNumberFormat="1" applyFill="1" applyBorder="1" applyProtection="1">
      <protection locked="0"/>
    </xf>
    <xf numFmtId="0" fontId="5" fillId="3" borderId="20" xfId="1" applyFill="1" applyBorder="1"/>
    <xf numFmtId="0" fontId="5" fillId="3" borderId="23" xfId="1" applyFill="1" applyBorder="1"/>
    <xf numFmtId="49" fontId="5" fillId="0" borderId="0" xfId="1" applyNumberFormat="1"/>
    <xf numFmtId="0" fontId="5" fillId="2" borderId="13" xfId="1" quotePrefix="1" applyFill="1" applyBorder="1" applyProtection="1">
      <protection locked="0"/>
    </xf>
    <xf numFmtId="0" fontId="5" fillId="2" borderId="2" xfId="1" quotePrefix="1" applyFill="1" applyBorder="1" applyProtection="1">
      <protection locked="0"/>
    </xf>
    <xf numFmtId="0" fontId="5" fillId="2" borderId="20" xfId="1" quotePrefix="1" applyFill="1" applyBorder="1" applyProtection="1">
      <protection locked="0"/>
    </xf>
    <xf numFmtId="0" fontId="5" fillId="2" borderId="7" xfId="1" quotePrefix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U47"/>
  <sheetViews>
    <sheetView view="pageBreakPreview" topLeftCell="A6" zoomScale="60" zoomScaleNormal="100" workbookViewId="0"/>
  </sheetViews>
  <sheetFormatPr defaultColWidth="0" defaultRowHeight="15.75" x14ac:dyDescent="0.25"/>
  <cols>
    <col min="1" max="1" width="5.140625" style="9" customWidth="1"/>
    <col min="2" max="2" width="19.5703125" style="8" customWidth="1"/>
    <col min="3" max="4" width="6.28515625" style="10" customWidth="1"/>
    <col min="5" max="5" width="6.7109375" style="10" customWidth="1"/>
    <col min="6" max="6" width="6.140625" style="10" customWidth="1"/>
    <col min="7" max="7" width="6.7109375" style="10" customWidth="1"/>
    <col min="8" max="8" width="7.140625" style="10" customWidth="1"/>
    <col min="9" max="9" width="6.42578125" style="10" customWidth="1"/>
    <col min="10" max="22" width="0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customWidth="1"/>
    <col min="36" max="80" width="0" style="1" hidden="1" customWidth="1"/>
    <col min="81" max="81" width="8.28515625" style="14" customWidth="1"/>
    <col min="82" max="82" width="7.85546875" style="14" customWidth="1"/>
    <col min="83" max="255" width="9.140625" style="1" hidden="1" customWidth="1"/>
    <col min="256" max="16384" width="12.5703125" style="1" hidden="1"/>
  </cols>
  <sheetData>
    <row r="1" spans="1:95" ht="0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1"/>
    </row>
    <row r="2" spans="1:95" ht="15.75" customHeight="1" x14ac:dyDescent="0.25">
      <c r="A2" s="18" t="s">
        <v>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</row>
    <row r="3" spans="1:95" s="5" customFormat="1" hidden="1" x14ac:dyDescent="0.25">
      <c r="A3" s="6"/>
      <c r="B3" s="6" t="str">
        <f>"14 марта 2022 г."</f>
        <v>14 марта 2022 г.</v>
      </c>
      <c r="C3" s="6"/>
      <c r="D3" s="7"/>
      <c r="E3" s="6"/>
      <c r="F3" s="6"/>
      <c r="G3" s="6"/>
      <c r="H3" s="6"/>
      <c r="I3" s="6"/>
    </row>
    <row r="4" spans="1:95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5" hidden="1" x14ac:dyDescent="0.25">
      <c r="A5" s="1"/>
      <c r="B5" s="2" t="s">
        <v>93</v>
      </c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5" ht="18.75" customHeight="1" x14ac:dyDescent="0.25">
      <c r="A6" s="19"/>
      <c r="B6" s="19"/>
      <c r="C6" s="1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CC6" s="1"/>
      <c r="CD6" s="1"/>
    </row>
    <row r="7" spans="1:95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5" ht="29.25" customHeight="1" x14ac:dyDescent="0.25">
      <c r="A8" s="21" t="s">
        <v>84</v>
      </c>
      <c r="B8" s="20" t="s">
        <v>85</v>
      </c>
      <c r="C8" s="20" t="s">
        <v>78</v>
      </c>
      <c r="D8" s="20" t="s">
        <v>1</v>
      </c>
      <c r="E8" s="20"/>
      <c r="F8" s="20" t="s">
        <v>6</v>
      </c>
      <c r="G8" s="20"/>
      <c r="H8" s="20" t="s">
        <v>79</v>
      </c>
      <c r="I8" s="20" t="s">
        <v>4</v>
      </c>
      <c r="J8" s="12" t="s">
        <v>7</v>
      </c>
      <c r="K8" s="12" t="s">
        <v>8</v>
      </c>
      <c r="L8" s="12" t="s">
        <v>70</v>
      </c>
      <c r="M8" s="12" t="s">
        <v>9</v>
      </c>
      <c r="N8" s="12" t="s">
        <v>10</v>
      </c>
      <c r="O8" s="12" t="s">
        <v>11</v>
      </c>
      <c r="P8" s="12" t="s">
        <v>12</v>
      </c>
      <c r="Q8" s="12" t="s">
        <v>13</v>
      </c>
      <c r="R8" s="12" t="s">
        <v>14</v>
      </c>
      <c r="S8" s="12" t="s">
        <v>15</v>
      </c>
      <c r="T8" s="12" t="s">
        <v>16</v>
      </c>
      <c r="U8" s="12" t="s">
        <v>17</v>
      </c>
      <c r="V8" s="12" t="s">
        <v>18</v>
      </c>
      <c r="W8" s="20" t="s">
        <v>75</v>
      </c>
      <c r="X8" s="20"/>
      <c r="Y8" s="20"/>
      <c r="Z8" s="20"/>
      <c r="AA8" s="16" t="s">
        <v>74</v>
      </c>
      <c r="AB8" s="16"/>
      <c r="AC8" s="16"/>
      <c r="AD8" s="16"/>
      <c r="AE8" s="16"/>
      <c r="AF8" s="16"/>
      <c r="AG8" s="16"/>
      <c r="AH8" s="16"/>
      <c r="AI8" s="20" t="s">
        <v>86</v>
      </c>
      <c r="AJ8" s="17" t="s">
        <v>26</v>
      </c>
      <c r="AK8" s="17" t="s">
        <v>27</v>
      </c>
      <c r="AL8" s="17" t="s">
        <v>28</v>
      </c>
      <c r="AM8" s="17" t="s">
        <v>29</v>
      </c>
      <c r="AN8" s="17" t="s">
        <v>30</v>
      </c>
      <c r="AO8" s="17" t="s">
        <v>31</v>
      </c>
      <c r="AP8" s="17" t="s">
        <v>32</v>
      </c>
      <c r="AQ8" s="17" t="s">
        <v>33</v>
      </c>
      <c r="AR8" s="17" t="s">
        <v>34</v>
      </c>
      <c r="AS8" s="17" t="s">
        <v>35</v>
      </c>
      <c r="AT8" s="17" t="s">
        <v>36</v>
      </c>
      <c r="AU8" s="17" t="s">
        <v>37</v>
      </c>
      <c r="AV8" s="17" t="s">
        <v>38</v>
      </c>
      <c r="AW8" s="17" t="s">
        <v>39</v>
      </c>
      <c r="AX8" s="17" t="s">
        <v>40</v>
      </c>
      <c r="AY8" s="17" t="s">
        <v>41</v>
      </c>
      <c r="AZ8" s="17" t="s">
        <v>42</v>
      </c>
      <c r="BA8" s="17" t="s">
        <v>43</v>
      </c>
      <c r="BB8" s="17" t="s">
        <v>44</v>
      </c>
      <c r="BC8" s="17" t="s">
        <v>45</v>
      </c>
      <c r="BD8" s="17" t="s">
        <v>46</v>
      </c>
      <c r="BE8" s="17" t="s">
        <v>47</v>
      </c>
      <c r="BF8" s="17" t="s">
        <v>48</v>
      </c>
      <c r="BG8" s="17" t="s">
        <v>49</v>
      </c>
      <c r="BH8" s="17" t="s">
        <v>50</v>
      </c>
      <c r="BI8" s="17" t="s">
        <v>51</v>
      </c>
      <c r="BJ8" s="17" t="s">
        <v>52</v>
      </c>
      <c r="BK8" s="17" t="s">
        <v>53</v>
      </c>
      <c r="BL8" s="17" t="s">
        <v>54</v>
      </c>
      <c r="BM8" s="17" t="s">
        <v>55</v>
      </c>
      <c r="BN8" s="17" t="s">
        <v>56</v>
      </c>
      <c r="BO8" s="17" t="s">
        <v>57</v>
      </c>
      <c r="BP8" s="17" t="s">
        <v>58</v>
      </c>
      <c r="BQ8" s="17" t="s">
        <v>59</v>
      </c>
      <c r="BR8" s="17" t="s">
        <v>60</v>
      </c>
      <c r="BS8" s="17" t="s">
        <v>61</v>
      </c>
      <c r="BT8" s="17" t="s">
        <v>62</v>
      </c>
      <c r="BU8" s="17" t="s">
        <v>63</v>
      </c>
      <c r="BV8" s="17" t="s">
        <v>64</v>
      </c>
      <c r="BW8" s="17" t="s">
        <v>65</v>
      </c>
      <c r="BX8" s="17" t="s">
        <v>66</v>
      </c>
      <c r="BY8" s="17" t="s">
        <v>67</v>
      </c>
      <c r="BZ8" s="17" t="s">
        <v>68</v>
      </c>
      <c r="CA8" s="17" t="s">
        <v>69</v>
      </c>
      <c r="CB8" s="17"/>
      <c r="CC8" s="20" t="s">
        <v>87</v>
      </c>
      <c r="CD8" s="20" t="s">
        <v>88</v>
      </c>
    </row>
    <row r="9" spans="1:95" ht="15.75" customHeight="1" x14ac:dyDescent="0.25">
      <c r="A9" s="22"/>
      <c r="B9" s="20"/>
      <c r="C9" s="20"/>
      <c r="D9" s="11" t="s">
        <v>0</v>
      </c>
      <c r="E9" s="11" t="s">
        <v>2</v>
      </c>
      <c r="F9" s="11" t="s">
        <v>0</v>
      </c>
      <c r="G9" s="11" t="s">
        <v>3</v>
      </c>
      <c r="H9" s="20"/>
      <c r="I9" s="20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 t="s">
        <v>19</v>
      </c>
      <c r="X9" s="12" t="s">
        <v>20</v>
      </c>
      <c r="Y9" s="12" t="s">
        <v>21</v>
      </c>
      <c r="Z9" s="12" t="s">
        <v>22</v>
      </c>
      <c r="AA9" s="12" t="s">
        <v>71</v>
      </c>
      <c r="AB9" s="12" t="s">
        <v>23</v>
      </c>
      <c r="AC9" s="12" t="s">
        <v>72</v>
      </c>
      <c r="AD9" s="12" t="s">
        <v>73</v>
      </c>
      <c r="AE9" s="12" t="s">
        <v>76</v>
      </c>
      <c r="AF9" s="12" t="s">
        <v>77</v>
      </c>
      <c r="AG9" s="12" t="s">
        <v>24</v>
      </c>
      <c r="AH9" s="12" t="s">
        <v>25</v>
      </c>
      <c r="AI9" s="20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20"/>
      <c r="CD9" s="20"/>
    </row>
    <row r="10" spans="1:95" x14ac:dyDescent="0.25">
      <c r="B10" s="23" t="s">
        <v>96</v>
      </c>
      <c r="CD10" s="15"/>
    </row>
    <row r="11" spans="1:95" s="31" customFormat="1" ht="63" x14ac:dyDescent="0.25">
      <c r="A11" s="28" t="str">
        <f>"8/4"</f>
        <v>8/4</v>
      </c>
      <c r="B11" s="29" t="s">
        <v>97</v>
      </c>
      <c r="C11" s="30" t="str">
        <f>"200"</f>
        <v>200</v>
      </c>
      <c r="D11" s="30">
        <v>6.32</v>
      </c>
      <c r="E11" s="30">
        <v>2.2999999999999998</v>
      </c>
      <c r="F11" s="30">
        <v>7.8</v>
      </c>
      <c r="G11" s="30">
        <v>2.23</v>
      </c>
      <c r="H11" s="30">
        <v>29.07</v>
      </c>
      <c r="I11" s="30">
        <v>208.59458329411763</v>
      </c>
      <c r="J11" s="30">
        <v>4.75</v>
      </c>
      <c r="K11" s="30">
        <v>0.13</v>
      </c>
      <c r="L11" s="30">
        <v>0</v>
      </c>
      <c r="M11" s="30">
        <v>0</v>
      </c>
      <c r="N11" s="30">
        <v>7.42</v>
      </c>
      <c r="O11" s="30">
        <v>19.690000000000001</v>
      </c>
      <c r="P11" s="30">
        <v>1.97</v>
      </c>
      <c r="Q11" s="30">
        <v>0</v>
      </c>
      <c r="R11" s="30">
        <v>0</v>
      </c>
      <c r="S11" s="30">
        <v>0.08</v>
      </c>
      <c r="T11" s="30">
        <v>1.97</v>
      </c>
      <c r="U11" s="30">
        <v>356.49</v>
      </c>
      <c r="V11" s="30">
        <v>206.14</v>
      </c>
      <c r="W11" s="30">
        <v>102.52</v>
      </c>
      <c r="X11" s="30">
        <v>50.11</v>
      </c>
      <c r="Y11" s="30">
        <v>165.49</v>
      </c>
      <c r="Z11" s="30">
        <v>1.24</v>
      </c>
      <c r="AA11" s="30">
        <v>27.11</v>
      </c>
      <c r="AB11" s="30">
        <v>21.47</v>
      </c>
      <c r="AC11" s="30">
        <v>49.9</v>
      </c>
      <c r="AD11" s="30">
        <v>0.63</v>
      </c>
      <c r="AE11" s="30">
        <v>0.14000000000000001</v>
      </c>
      <c r="AF11" s="30">
        <v>0.13</v>
      </c>
      <c r="AG11" s="30">
        <v>0.35</v>
      </c>
      <c r="AH11" s="30">
        <v>2.29</v>
      </c>
      <c r="AI11" s="30">
        <v>0.41</v>
      </c>
      <c r="AJ11" s="31">
        <v>0</v>
      </c>
      <c r="AK11" s="31">
        <v>121.39</v>
      </c>
      <c r="AL11" s="31">
        <v>119.87</v>
      </c>
      <c r="AM11" s="31">
        <v>420.58</v>
      </c>
      <c r="AN11" s="31">
        <v>307.11</v>
      </c>
      <c r="AO11" s="31">
        <v>96.36</v>
      </c>
      <c r="AP11" s="31">
        <v>225.85</v>
      </c>
      <c r="AQ11" s="31">
        <v>98.96</v>
      </c>
      <c r="AR11" s="31">
        <v>290.58</v>
      </c>
      <c r="AS11" s="31">
        <v>165.5</v>
      </c>
      <c r="AT11" s="31">
        <v>249.81</v>
      </c>
      <c r="AU11" s="31">
        <v>311.67</v>
      </c>
      <c r="AV11" s="31">
        <v>83.6</v>
      </c>
      <c r="AW11" s="31">
        <v>345.53</v>
      </c>
      <c r="AX11" s="31">
        <v>663.39</v>
      </c>
      <c r="AY11" s="31">
        <v>0</v>
      </c>
      <c r="AZ11" s="31">
        <v>218.32</v>
      </c>
      <c r="BA11" s="31">
        <v>175.54</v>
      </c>
      <c r="BB11" s="31">
        <v>286.79000000000002</v>
      </c>
      <c r="BC11" s="31">
        <v>114.88</v>
      </c>
      <c r="BD11" s="31">
        <v>0.16</v>
      </c>
      <c r="BE11" s="31">
        <v>0.04</v>
      </c>
      <c r="BF11" s="31">
        <v>0.03</v>
      </c>
      <c r="BG11" s="31">
        <v>0.08</v>
      </c>
      <c r="BH11" s="31">
        <v>0.11</v>
      </c>
      <c r="BI11" s="31">
        <v>0.35</v>
      </c>
      <c r="BJ11" s="31">
        <v>0</v>
      </c>
      <c r="BK11" s="31">
        <v>1.5</v>
      </c>
      <c r="BL11" s="31">
        <v>0</v>
      </c>
      <c r="BM11" s="31">
        <v>0.35</v>
      </c>
      <c r="BN11" s="31">
        <v>0</v>
      </c>
      <c r="BO11" s="31">
        <v>0</v>
      </c>
      <c r="BP11" s="31">
        <v>0</v>
      </c>
      <c r="BQ11" s="31">
        <v>0.04</v>
      </c>
      <c r="BR11" s="31">
        <v>0.13</v>
      </c>
      <c r="BS11" s="31">
        <v>1.68</v>
      </c>
      <c r="BT11" s="31">
        <v>0</v>
      </c>
      <c r="BU11" s="31">
        <v>0</v>
      </c>
      <c r="BV11" s="31">
        <v>0.86</v>
      </c>
      <c r="BW11" s="31">
        <v>0.02</v>
      </c>
      <c r="BX11" s="31">
        <v>0</v>
      </c>
      <c r="BY11" s="31">
        <v>0</v>
      </c>
      <c r="BZ11" s="31">
        <v>0</v>
      </c>
      <c r="CA11" s="31">
        <v>0</v>
      </c>
      <c r="CB11" s="31">
        <v>174.46</v>
      </c>
      <c r="CC11" s="32">
        <v>6.65</v>
      </c>
      <c r="CD11" s="32"/>
      <c r="CE11" s="31">
        <v>30.69</v>
      </c>
      <c r="CG11" s="31">
        <v>0</v>
      </c>
      <c r="CH11" s="31">
        <v>0</v>
      </c>
      <c r="CI11" s="31">
        <v>0</v>
      </c>
      <c r="CJ11" s="31">
        <v>0</v>
      </c>
      <c r="CK11" s="31">
        <v>0</v>
      </c>
      <c r="CL11" s="31">
        <v>0</v>
      </c>
      <c r="CM11" s="31">
        <v>0</v>
      </c>
      <c r="CN11" s="31">
        <v>0</v>
      </c>
      <c r="CO11" s="31">
        <v>0</v>
      </c>
      <c r="CP11" s="31">
        <v>4</v>
      </c>
      <c r="CQ11" s="31">
        <v>0.8</v>
      </c>
    </row>
    <row r="12" spans="1:95" s="31" customFormat="1" ht="31.5" x14ac:dyDescent="0.25">
      <c r="A12" s="28" t="str">
        <f>"-"</f>
        <v>-</v>
      </c>
      <c r="B12" s="29" t="s">
        <v>98</v>
      </c>
      <c r="C12" s="30" t="str">
        <f>"12"</f>
        <v>12</v>
      </c>
      <c r="D12" s="30">
        <v>3.16</v>
      </c>
      <c r="E12" s="30">
        <v>3.16</v>
      </c>
      <c r="F12" s="30">
        <v>5.4</v>
      </c>
      <c r="G12" s="30">
        <v>0</v>
      </c>
      <c r="H12" s="30">
        <v>0</v>
      </c>
      <c r="I12" s="30">
        <v>61.944000000000003</v>
      </c>
      <c r="J12" s="30">
        <v>1.84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0.24</v>
      </c>
      <c r="T12" s="30">
        <v>0.52</v>
      </c>
      <c r="U12" s="30">
        <v>132</v>
      </c>
      <c r="V12" s="30">
        <v>12</v>
      </c>
      <c r="W12" s="30">
        <v>120</v>
      </c>
      <c r="X12" s="30">
        <v>6.6</v>
      </c>
      <c r="Y12" s="30">
        <v>72</v>
      </c>
      <c r="Z12" s="30">
        <v>0.08</v>
      </c>
      <c r="AA12" s="30">
        <v>25.2</v>
      </c>
      <c r="AB12" s="30">
        <v>20.399999999999999</v>
      </c>
      <c r="AC12" s="30">
        <v>28.56</v>
      </c>
      <c r="AD12" s="30">
        <v>0.05</v>
      </c>
      <c r="AE12" s="30">
        <v>0</v>
      </c>
      <c r="AF12" s="30">
        <v>0.05</v>
      </c>
      <c r="AG12" s="30">
        <v>0.02</v>
      </c>
      <c r="AH12" s="30">
        <v>0.82</v>
      </c>
      <c r="AI12" s="30">
        <v>0.08</v>
      </c>
      <c r="AJ12" s="31">
        <v>0</v>
      </c>
      <c r="AK12" s="31">
        <v>188.4</v>
      </c>
      <c r="AL12" s="31">
        <v>140.4</v>
      </c>
      <c r="AM12" s="31">
        <v>276</v>
      </c>
      <c r="AN12" s="31">
        <v>189.6</v>
      </c>
      <c r="AO12" s="31">
        <v>67.2</v>
      </c>
      <c r="AP12" s="31">
        <v>114</v>
      </c>
      <c r="AQ12" s="31">
        <v>84</v>
      </c>
      <c r="AR12" s="31">
        <v>160.80000000000001</v>
      </c>
      <c r="AS12" s="31">
        <v>91.2</v>
      </c>
      <c r="AT12" s="31">
        <v>104.4</v>
      </c>
      <c r="AU12" s="31">
        <v>187.2</v>
      </c>
      <c r="AV12" s="31">
        <v>84</v>
      </c>
      <c r="AW12" s="31">
        <v>61.2</v>
      </c>
      <c r="AX12" s="31">
        <v>620.4</v>
      </c>
      <c r="AY12" s="31">
        <v>0</v>
      </c>
      <c r="AZ12" s="31">
        <v>327.60000000000002</v>
      </c>
      <c r="BA12" s="31">
        <v>154.80000000000001</v>
      </c>
      <c r="BB12" s="31">
        <v>166.8</v>
      </c>
      <c r="BC12" s="31">
        <v>25.8</v>
      </c>
      <c r="BD12" s="31">
        <v>0</v>
      </c>
      <c r="BE12" s="31">
        <v>0.01</v>
      </c>
      <c r="BF12" s="31">
        <v>0.05</v>
      </c>
      <c r="BG12" s="31">
        <v>0.13</v>
      </c>
      <c r="BH12" s="31">
        <v>0.15</v>
      </c>
      <c r="BI12" s="31">
        <v>0.4</v>
      </c>
      <c r="BJ12" s="31">
        <v>0.05</v>
      </c>
      <c r="BK12" s="31">
        <v>0.84</v>
      </c>
      <c r="BL12" s="31">
        <v>0.01</v>
      </c>
      <c r="BM12" s="31">
        <v>0.19</v>
      </c>
      <c r="BN12" s="31">
        <v>0.01</v>
      </c>
      <c r="BO12" s="31">
        <v>0</v>
      </c>
      <c r="BP12" s="31">
        <v>0</v>
      </c>
      <c r="BQ12" s="31">
        <v>0.06</v>
      </c>
      <c r="BR12" s="31">
        <v>0.08</v>
      </c>
      <c r="BS12" s="31">
        <v>0.62</v>
      </c>
      <c r="BT12" s="31">
        <v>0</v>
      </c>
      <c r="BU12" s="31">
        <v>0</v>
      </c>
      <c r="BV12" s="31">
        <v>0.08</v>
      </c>
      <c r="BW12" s="31">
        <v>0</v>
      </c>
      <c r="BX12" s="31">
        <v>0</v>
      </c>
      <c r="BY12" s="31">
        <v>0</v>
      </c>
      <c r="BZ12" s="31">
        <v>0</v>
      </c>
      <c r="CA12" s="31">
        <v>0</v>
      </c>
      <c r="CB12" s="31">
        <v>2.69</v>
      </c>
      <c r="CC12" s="32">
        <v>4.32</v>
      </c>
      <c r="CD12" s="32"/>
      <c r="CE12" s="31">
        <v>28.6</v>
      </c>
      <c r="CG12" s="31">
        <v>0</v>
      </c>
      <c r="CH12" s="31">
        <v>0</v>
      </c>
      <c r="CI12" s="31">
        <v>0</v>
      </c>
      <c r="CJ12" s="31">
        <v>0</v>
      </c>
      <c r="CK12" s="31">
        <v>0</v>
      </c>
      <c r="CL12" s="31">
        <v>0</v>
      </c>
      <c r="CM12" s="31">
        <v>0</v>
      </c>
      <c r="CN12" s="31">
        <v>0</v>
      </c>
      <c r="CO12" s="31">
        <v>0</v>
      </c>
      <c r="CP12" s="31">
        <v>0</v>
      </c>
      <c r="CQ12" s="31">
        <v>0</v>
      </c>
    </row>
    <row r="13" spans="1:95" s="31" customFormat="1" x14ac:dyDescent="0.25">
      <c r="A13" s="28" t="str">
        <f>"27/10"</f>
        <v>27/10</v>
      </c>
      <c r="B13" s="29" t="s">
        <v>99</v>
      </c>
      <c r="C13" s="30" t="str">
        <f>"200"</f>
        <v>200</v>
      </c>
      <c r="D13" s="30">
        <v>0.08</v>
      </c>
      <c r="E13" s="30">
        <v>0</v>
      </c>
      <c r="F13" s="30">
        <v>0.02</v>
      </c>
      <c r="G13" s="30">
        <v>0</v>
      </c>
      <c r="H13" s="30">
        <v>9.82</v>
      </c>
      <c r="I13" s="30">
        <v>37.769839999999995</v>
      </c>
      <c r="J13" s="30">
        <v>0</v>
      </c>
      <c r="K13" s="30">
        <v>0</v>
      </c>
      <c r="L13" s="30">
        <v>0</v>
      </c>
      <c r="M13" s="30">
        <v>0</v>
      </c>
      <c r="N13" s="30">
        <v>9.7799999999999994</v>
      </c>
      <c r="O13" s="30">
        <v>0</v>
      </c>
      <c r="P13" s="30">
        <v>0.04</v>
      </c>
      <c r="Q13" s="30">
        <v>0</v>
      </c>
      <c r="R13" s="30">
        <v>0</v>
      </c>
      <c r="S13" s="30">
        <v>0.02</v>
      </c>
      <c r="T13" s="30">
        <v>0.01</v>
      </c>
      <c r="U13" s="30">
        <v>0.1</v>
      </c>
      <c r="V13" s="30">
        <v>0.3</v>
      </c>
      <c r="W13" s="30">
        <v>0.28999999999999998</v>
      </c>
      <c r="X13" s="30">
        <v>0</v>
      </c>
      <c r="Y13" s="30">
        <v>0</v>
      </c>
      <c r="Z13" s="30">
        <v>0.03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1">
        <v>0</v>
      </c>
      <c r="AK13" s="31">
        <v>0</v>
      </c>
      <c r="AL13" s="31">
        <v>0</v>
      </c>
      <c r="AM13" s="31">
        <v>0</v>
      </c>
      <c r="AN13" s="31">
        <v>0</v>
      </c>
      <c r="AO13" s="31">
        <v>0</v>
      </c>
      <c r="AP13" s="31">
        <v>0</v>
      </c>
      <c r="AQ13" s="31">
        <v>0</v>
      </c>
      <c r="AR13" s="31">
        <v>0</v>
      </c>
      <c r="AS13" s="31">
        <v>0</v>
      </c>
      <c r="AT13" s="31">
        <v>0</v>
      </c>
      <c r="AU13" s="31">
        <v>0</v>
      </c>
      <c r="AV13" s="31">
        <v>0</v>
      </c>
      <c r="AW13" s="31">
        <v>0</v>
      </c>
      <c r="AX13" s="31">
        <v>0</v>
      </c>
      <c r="AY13" s="31">
        <v>0</v>
      </c>
      <c r="AZ13" s="31">
        <v>0</v>
      </c>
      <c r="BA13" s="31">
        <v>0</v>
      </c>
      <c r="BB13" s="31">
        <v>0</v>
      </c>
      <c r="BC13" s="31">
        <v>0</v>
      </c>
      <c r="BD13" s="31">
        <v>0</v>
      </c>
      <c r="BE13" s="31">
        <v>0</v>
      </c>
      <c r="BF13" s="31">
        <v>0</v>
      </c>
      <c r="BG13" s="31">
        <v>0</v>
      </c>
      <c r="BH13" s="31">
        <v>0</v>
      </c>
      <c r="BI13" s="31">
        <v>0</v>
      </c>
      <c r="BJ13" s="31">
        <v>0</v>
      </c>
      <c r="BK13" s="31">
        <v>0</v>
      </c>
      <c r="BL13" s="31">
        <v>0</v>
      </c>
      <c r="BM13" s="31">
        <v>0</v>
      </c>
      <c r="BN13" s="31">
        <v>0</v>
      </c>
      <c r="BO13" s="31">
        <v>0</v>
      </c>
      <c r="BP13" s="31">
        <v>0</v>
      </c>
      <c r="BQ13" s="31">
        <v>0</v>
      </c>
      <c r="BR13" s="31">
        <v>0</v>
      </c>
      <c r="BS13" s="31">
        <v>0</v>
      </c>
      <c r="BT13" s="31">
        <v>0</v>
      </c>
      <c r="BU13" s="31">
        <v>0</v>
      </c>
      <c r="BV13" s="31">
        <v>0</v>
      </c>
      <c r="BW13" s="31">
        <v>0</v>
      </c>
      <c r="BX13" s="31">
        <v>0</v>
      </c>
      <c r="BY13" s="31">
        <v>0</v>
      </c>
      <c r="BZ13" s="31">
        <v>0</v>
      </c>
      <c r="CA13" s="31">
        <v>0</v>
      </c>
      <c r="CB13" s="31">
        <v>200.01</v>
      </c>
      <c r="CC13" s="32">
        <v>0.75</v>
      </c>
      <c r="CD13" s="32"/>
      <c r="CE13" s="31">
        <v>0</v>
      </c>
      <c r="CG13" s="31">
        <v>0</v>
      </c>
      <c r="CH13" s="31">
        <v>0</v>
      </c>
      <c r="CI13" s="31">
        <v>0</v>
      </c>
      <c r="CJ13" s="31">
        <v>0</v>
      </c>
      <c r="CK13" s="31">
        <v>0</v>
      </c>
      <c r="CL13" s="31">
        <v>0</v>
      </c>
      <c r="CM13" s="31">
        <v>0</v>
      </c>
      <c r="CN13" s="31">
        <v>0</v>
      </c>
      <c r="CO13" s="31">
        <v>0</v>
      </c>
      <c r="CP13" s="31">
        <v>10</v>
      </c>
      <c r="CQ13" s="31">
        <v>0</v>
      </c>
    </row>
    <row r="14" spans="1:95" s="31" customFormat="1" x14ac:dyDescent="0.25">
      <c r="A14" s="28" t="str">
        <f>"-"</f>
        <v>-</v>
      </c>
      <c r="B14" s="29" t="s">
        <v>100</v>
      </c>
      <c r="C14" s="30" t="str">
        <f>"40"</f>
        <v>40</v>
      </c>
      <c r="D14" s="30">
        <v>3.28</v>
      </c>
      <c r="E14" s="30">
        <v>0</v>
      </c>
      <c r="F14" s="30">
        <v>1.38</v>
      </c>
      <c r="G14" s="30">
        <v>0</v>
      </c>
      <c r="H14" s="30">
        <v>22.52</v>
      </c>
      <c r="I14" s="30">
        <v>111.15887096774192</v>
      </c>
      <c r="J14" s="30">
        <v>0</v>
      </c>
      <c r="K14" s="30">
        <v>0</v>
      </c>
      <c r="L14" s="30">
        <v>0</v>
      </c>
      <c r="M14" s="30">
        <v>0</v>
      </c>
      <c r="N14" s="30">
        <v>22.52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0.31</v>
      </c>
      <c r="AC14" s="30">
        <v>0</v>
      </c>
      <c r="AD14" s="30">
        <v>0</v>
      </c>
      <c r="AE14" s="30">
        <v>0</v>
      </c>
      <c r="AF14" s="30">
        <v>0</v>
      </c>
      <c r="AG14" s="30">
        <v>0</v>
      </c>
      <c r="AH14" s="30">
        <v>0</v>
      </c>
      <c r="AI14" s="30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1"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1">
        <v>0</v>
      </c>
      <c r="AZ14" s="31">
        <v>0</v>
      </c>
      <c r="BA14" s="31">
        <v>0</v>
      </c>
      <c r="BB14" s="31">
        <v>0</v>
      </c>
      <c r="BC14" s="31">
        <v>0</v>
      </c>
      <c r="BD14" s="31">
        <v>0</v>
      </c>
      <c r="BE14" s="31">
        <v>0</v>
      </c>
      <c r="BF14" s="31">
        <v>0</v>
      </c>
      <c r="BG14" s="31">
        <v>0</v>
      </c>
      <c r="BH14" s="31">
        <v>0</v>
      </c>
      <c r="BI14" s="31">
        <v>0</v>
      </c>
      <c r="BJ14" s="31">
        <v>0</v>
      </c>
      <c r="BK14" s="31">
        <v>0</v>
      </c>
      <c r="BL14" s="31">
        <v>0</v>
      </c>
      <c r="BM14" s="31">
        <v>0</v>
      </c>
      <c r="BN14" s="31">
        <v>0</v>
      </c>
      <c r="BO14" s="31">
        <v>0</v>
      </c>
      <c r="BP14" s="31">
        <v>0</v>
      </c>
      <c r="BQ14" s="31">
        <v>0</v>
      </c>
      <c r="BR14" s="31">
        <v>0</v>
      </c>
      <c r="BS14" s="31">
        <v>0</v>
      </c>
      <c r="BT14" s="31">
        <v>0</v>
      </c>
      <c r="BU14" s="31">
        <v>0</v>
      </c>
      <c r="BV14" s="31">
        <v>0</v>
      </c>
      <c r="BW14" s="31">
        <v>0</v>
      </c>
      <c r="BX14" s="31">
        <v>0</v>
      </c>
      <c r="BY14" s="31">
        <v>0</v>
      </c>
      <c r="BZ14" s="31">
        <v>0</v>
      </c>
      <c r="CA14" s="31">
        <v>0</v>
      </c>
      <c r="CB14" s="31">
        <v>12.33</v>
      </c>
      <c r="CC14" s="32">
        <v>1.98</v>
      </c>
      <c r="CD14" s="32"/>
      <c r="CE14" s="31">
        <v>0.05</v>
      </c>
      <c r="CG14" s="31">
        <v>0</v>
      </c>
      <c r="CH14" s="31">
        <v>0</v>
      </c>
      <c r="CI14" s="31">
        <v>0</v>
      </c>
      <c r="CJ14" s="31">
        <v>0</v>
      </c>
      <c r="CK14" s="31">
        <v>0</v>
      </c>
      <c r="CL14" s="31">
        <v>0</v>
      </c>
      <c r="CM14" s="31">
        <v>0</v>
      </c>
      <c r="CN14" s="31">
        <v>0</v>
      </c>
      <c r="CO14" s="31">
        <v>0</v>
      </c>
      <c r="CP14" s="31">
        <v>0</v>
      </c>
      <c r="CQ14" s="31">
        <v>0</v>
      </c>
    </row>
    <row r="15" spans="1:95" s="31" customFormat="1" ht="47.25" x14ac:dyDescent="0.25">
      <c r="A15" s="28" t="str">
        <f>"-"</f>
        <v>-</v>
      </c>
      <c r="B15" s="29" t="s">
        <v>101</v>
      </c>
      <c r="C15" s="30" t="str">
        <f>"5"</f>
        <v>5</v>
      </c>
      <c r="D15" s="30">
        <v>0.03</v>
      </c>
      <c r="E15" s="30">
        <v>0.03</v>
      </c>
      <c r="F15" s="30">
        <v>4.13</v>
      </c>
      <c r="G15" s="30">
        <v>0</v>
      </c>
      <c r="H15" s="30">
        <v>0.04</v>
      </c>
      <c r="I15" s="30">
        <v>37.377000000000002</v>
      </c>
      <c r="J15" s="30">
        <v>2.68</v>
      </c>
      <c r="K15" s="30">
        <v>0.13</v>
      </c>
      <c r="L15" s="30">
        <v>0</v>
      </c>
      <c r="M15" s="30">
        <v>0</v>
      </c>
      <c r="N15" s="30">
        <v>0.04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0.01</v>
      </c>
      <c r="U15" s="30">
        <v>0.35</v>
      </c>
      <c r="V15" s="30">
        <v>0.75</v>
      </c>
      <c r="W15" s="30">
        <v>0.6</v>
      </c>
      <c r="X15" s="30">
        <v>0</v>
      </c>
      <c r="Y15" s="30">
        <v>0.95</v>
      </c>
      <c r="Z15" s="30">
        <v>0.01</v>
      </c>
      <c r="AA15" s="30">
        <v>29.5</v>
      </c>
      <c r="AB15" s="30">
        <v>19</v>
      </c>
      <c r="AC15" s="30">
        <v>32.65</v>
      </c>
      <c r="AD15" s="30">
        <v>0.05</v>
      </c>
      <c r="AE15" s="30">
        <v>0</v>
      </c>
      <c r="AF15" s="30">
        <v>0.01</v>
      </c>
      <c r="AG15" s="30">
        <v>0</v>
      </c>
      <c r="AH15" s="30">
        <v>0.01</v>
      </c>
      <c r="AI15" s="30">
        <v>0</v>
      </c>
      <c r="AJ15" s="31">
        <v>0</v>
      </c>
      <c r="AK15" s="31">
        <v>1.3</v>
      </c>
      <c r="AL15" s="31">
        <v>1.25</v>
      </c>
      <c r="AM15" s="31">
        <v>2.35</v>
      </c>
      <c r="AN15" s="31">
        <v>1.4</v>
      </c>
      <c r="AO15" s="31">
        <v>0.55000000000000004</v>
      </c>
      <c r="AP15" s="31">
        <v>1.5</v>
      </c>
      <c r="AQ15" s="31">
        <v>1.35</v>
      </c>
      <c r="AR15" s="31">
        <v>1.3</v>
      </c>
      <c r="AS15" s="31">
        <v>1.1000000000000001</v>
      </c>
      <c r="AT15" s="31">
        <v>0.8</v>
      </c>
      <c r="AU15" s="31">
        <v>1.8</v>
      </c>
      <c r="AV15" s="31">
        <v>1.1000000000000001</v>
      </c>
      <c r="AW15" s="31">
        <v>0.75</v>
      </c>
      <c r="AX15" s="31">
        <v>4.45</v>
      </c>
      <c r="AY15" s="31">
        <v>0</v>
      </c>
      <c r="AZ15" s="31">
        <v>1.5</v>
      </c>
      <c r="BA15" s="31">
        <v>1.7</v>
      </c>
      <c r="BB15" s="31">
        <v>1.3</v>
      </c>
      <c r="BC15" s="31">
        <v>0.3</v>
      </c>
      <c r="BD15" s="31">
        <v>0.19</v>
      </c>
      <c r="BE15" s="31">
        <v>0.04</v>
      </c>
      <c r="BF15" s="31">
        <v>0.04</v>
      </c>
      <c r="BG15" s="31">
        <v>0.09</v>
      </c>
      <c r="BH15" s="31">
        <v>0.12</v>
      </c>
      <c r="BI15" s="31">
        <v>0.39</v>
      </c>
      <c r="BJ15" s="31">
        <v>0</v>
      </c>
      <c r="BK15" s="31">
        <v>1.23</v>
      </c>
      <c r="BL15" s="31">
        <v>0</v>
      </c>
      <c r="BM15" s="31">
        <v>0.38</v>
      </c>
      <c r="BN15" s="31">
        <v>0</v>
      </c>
      <c r="BO15" s="31">
        <v>0</v>
      </c>
      <c r="BP15" s="31">
        <v>0</v>
      </c>
      <c r="BQ15" s="31">
        <v>0.04</v>
      </c>
      <c r="BR15" s="31">
        <v>0.14000000000000001</v>
      </c>
      <c r="BS15" s="31">
        <v>1.1399999999999999</v>
      </c>
      <c r="BT15" s="31">
        <v>0</v>
      </c>
      <c r="BU15" s="31">
        <v>0</v>
      </c>
      <c r="BV15" s="31">
        <v>0.04</v>
      </c>
      <c r="BW15" s="31">
        <v>0</v>
      </c>
      <c r="BX15" s="31">
        <v>0</v>
      </c>
      <c r="BY15" s="31">
        <v>0</v>
      </c>
      <c r="BZ15" s="31">
        <v>0</v>
      </c>
      <c r="CA15" s="31">
        <v>0</v>
      </c>
      <c r="CB15" s="31">
        <v>0.8</v>
      </c>
      <c r="CC15" s="32">
        <v>1.55</v>
      </c>
      <c r="CD15" s="32"/>
      <c r="CE15" s="31">
        <v>32.67</v>
      </c>
      <c r="CG15" s="31">
        <v>0</v>
      </c>
      <c r="CH15" s="31">
        <v>0</v>
      </c>
      <c r="CI15" s="31">
        <v>0</v>
      </c>
      <c r="CJ15" s="31">
        <v>0</v>
      </c>
      <c r="CK15" s="31">
        <v>0</v>
      </c>
      <c r="CL15" s="31">
        <v>0</v>
      </c>
      <c r="CM15" s="31">
        <v>0</v>
      </c>
      <c r="CN15" s="31">
        <v>0</v>
      </c>
      <c r="CO15" s="31">
        <v>0</v>
      </c>
      <c r="CP15" s="31">
        <v>0</v>
      </c>
      <c r="CQ15" s="31">
        <v>0</v>
      </c>
    </row>
    <row r="16" spans="1:95" s="17" customFormat="1" ht="31.5" x14ac:dyDescent="0.25">
      <c r="A16" s="24" t="str">
        <f>"-"</f>
        <v>-</v>
      </c>
      <c r="B16" s="25" t="s">
        <v>102</v>
      </c>
      <c r="C16" s="26" t="str">
        <f>"40"</f>
        <v>40</v>
      </c>
      <c r="D16" s="26">
        <v>2.54</v>
      </c>
      <c r="E16" s="26">
        <v>0</v>
      </c>
      <c r="F16" s="26">
        <v>0.46</v>
      </c>
      <c r="G16" s="26">
        <v>0</v>
      </c>
      <c r="H16" s="26">
        <v>16.16</v>
      </c>
      <c r="I16" s="26">
        <v>75.719999999999871</v>
      </c>
      <c r="J16" s="26">
        <v>0</v>
      </c>
      <c r="K16" s="26">
        <v>0</v>
      </c>
      <c r="L16" s="26">
        <v>0</v>
      </c>
      <c r="M16" s="26">
        <v>0</v>
      </c>
      <c r="N16" s="26">
        <v>16.16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17">
        <v>0</v>
      </c>
      <c r="BE16" s="17">
        <v>0</v>
      </c>
      <c r="BF16" s="17">
        <v>0</v>
      </c>
      <c r="BG16" s="17">
        <v>0</v>
      </c>
      <c r="BH16" s="17">
        <v>0</v>
      </c>
      <c r="BI16" s="17">
        <v>0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7">
        <v>0</v>
      </c>
      <c r="BP16" s="17">
        <v>0</v>
      </c>
      <c r="BQ16" s="17">
        <v>0</v>
      </c>
      <c r="BR16" s="17">
        <v>0</v>
      </c>
      <c r="BS16" s="17">
        <v>0</v>
      </c>
      <c r="BT16" s="17">
        <v>0</v>
      </c>
      <c r="BU16" s="17">
        <v>0</v>
      </c>
      <c r="BV16" s="17">
        <v>0</v>
      </c>
      <c r="BW16" s="17">
        <v>0</v>
      </c>
      <c r="BX16" s="17">
        <v>0</v>
      </c>
      <c r="BY16" s="17">
        <v>0</v>
      </c>
      <c r="BZ16" s="17">
        <v>0</v>
      </c>
      <c r="CA16" s="17">
        <v>0</v>
      </c>
      <c r="CB16" s="17">
        <v>16.13</v>
      </c>
      <c r="CC16" s="27">
        <v>1.76</v>
      </c>
      <c r="CD16" s="27"/>
      <c r="CE16" s="17">
        <v>0</v>
      </c>
      <c r="CG16" s="17">
        <v>0</v>
      </c>
      <c r="CH16" s="17">
        <v>0</v>
      </c>
      <c r="CI16" s="17">
        <v>0</v>
      </c>
      <c r="CJ16" s="17">
        <v>0</v>
      </c>
      <c r="CK16" s="17">
        <v>0</v>
      </c>
      <c r="CL16" s="17">
        <v>0</v>
      </c>
      <c r="CM16" s="17">
        <v>0</v>
      </c>
      <c r="CN16" s="17">
        <v>0</v>
      </c>
      <c r="CO16" s="17">
        <v>0</v>
      </c>
      <c r="CP16" s="17">
        <v>0</v>
      </c>
      <c r="CQ16" s="17">
        <v>0</v>
      </c>
    </row>
    <row r="17" spans="1:95" s="36" customFormat="1" ht="31.5" x14ac:dyDescent="0.25">
      <c r="A17" s="33"/>
      <c r="B17" s="34" t="s">
        <v>103</v>
      </c>
      <c r="C17" s="35"/>
      <c r="D17" s="35">
        <v>15.4</v>
      </c>
      <c r="E17" s="35">
        <v>5.48</v>
      </c>
      <c r="F17" s="35">
        <v>19.190000000000001</v>
      </c>
      <c r="G17" s="35">
        <v>2.23</v>
      </c>
      <c r="H17" s="35">
        <v>77.62</v>
      </c>
      <c r="I17" s="35">
        <v>532.55999999999995</v>
      </c>
      <c r="J17" s="35">
        <v>9.27</v>
      </c>
      <c r="K17" s="35">
        <v>0.25</v>
      </c>
      <c r="L17" s="35">
        <v>0</v>
      </c>
      <c r="M17" s="35">
        <v>0</v>
      </c>
      <c r="N17" s="35">
        <v>55.93</v>
      </c>
      <c r="O17" s="35">
        <v>19.690000000000001</v>
      </c>
      <c r="P17" s="35">
        <v>2.0099999999999998</v>
      </c>
      <c r="Q17" s="35">
        <v>0</v>
      </c>
      <c r="R17" s="35">
        <v>0</v>
      </c>
      <c r="S17" s="35">
        <v>0.34</v>
      </c>
      <c r="T17" s="35">
        <v>2.5099999999999998</v>
      </c>
      <c r="U17" s="35">
        <v>488.93</v>
      </c>
      <c r="V17" s="35">
        <v>219.19</v>
      </c>
      <c r="W17" s="35">
        <v>223.41</v>
      </c>
      <c r="X17" s="35">
        <v>56.71</v>
      </c>
      <c r="Y17" s="35">
        <v>238.44</v>
      </c>
      <c r="Z17" s="35">
        <v>1.36</v>
      </c>
      <c r="AA17" s="35">
        <v>81.81</v>
      </c>
      <c r="AB17" s="35">
        <v>61.18</v>
      </c>
      <c r="AC17" s="35">
        <v>111.11</v>
      </c>
      <c r="AD17" s="35">
        <v>0.72</v>
      </c>
      <c r="AE17" s="35">
        <v>0.14000000000000001</v>
      </c>
      <c r="AF17" s="35">
        <v>0.18</v>
      </c>
      <c r="AG17" s="35">
        <v>0.37</v>
      </c>
      <c r="AH17" s="35">
        <v>3.12</v>
      </c>
      <c r="AI17" s="35">
        <v>0.49</v>
      </c>
      <c r="AJ17" s="36">
        <v>0</v>
      </c>
      <c r="AK17" s="36">
        <v>311.08999999999997</v>
      </c>
      <c r="AL17" s="36">
        <v>261.52</v>
      </c>
      <c r="AM17" s="36">
        <v>698.93</v>
      </c>
      <c r="AN17" s="36">
        <v>498.11</v>
      </c>
      <c r="AO17" s="36">
        <v>164.11</v>
      </c>
      <c r="AP17" s="36">
        <v>341.35</v>
      </c>
      <c r="AQ17" s="36">
        <v>184.31</v>
      </c>
      <c r="AR17" s="36">
        <v>452.68</v>
      </c>
      <c r="AS17" s="36">
        <v>257.8</v>
      </c>
      <c r="AT17" s="36">
        <v>355.01</v>
      </c>
      <c r="AU17" s="36">
        <v>500.67</v>
      </c>
      <c r="AV17" s="36">
        <v>168.7</v>
      </c>
      <c r="AW17" s="36">
        <v>407.48</v>
      </c>
      <c r="AX17" s="36">
        <v>1288.24</v>
      </c>
      <c r="AY17" s="36">
        <v>0</v>
      </c>
      <c r="AZ17" s="36">
        <v>547.41999999999996</v>
      </c>
      <c r="BA17" s="36">
        <v>332.04</v>
      </c>
      <c r="BB17" s="36">
        <v>454.89</v>
      </c>
      <c r="BC17" s="36">
        <v>140.97999999999999</v>
      </c>
      <c r="BD17" s="36">
        <v>0.35</v>
      </c>
      <c r="BE17" s="36">
        <v>0.09</v>
      </c>
      <c r="BF17" s="36">
        <v>0.11</v>
      </c>
      <c r="BG17" s="36">
        <v>0.31</v>
      </c>
      <c r="BH17" s="36">
        <v>0.38</v>
      </c>
      <c r="BI17" s="36">
        <v>1.1399999999999999</v>
      </c>
      <c r="BJ17" s="36">
        <v>0.05</v>
      </c>
      <c r="BK17" s="36">
        <v>3.56</v>
      </c>
      <c r="BL17" s="36">
        <v>0.01</v>
      </c>
      <c r="BM17" s="36">
        <v>0.91</v>
      </c>
      <c r="BN17" s="36">
        <v>0.01</v>
      </c>
      <c r="BO17" s="36">
        <v>0</v>
      </c>
      <c r="BP17" s="36">
        <v>0</v>
      </c>
      <c r="BQ17" s="36">
        <v>0.14000000000000001</v>
      </c>
      <c r="BR17" s="36">
        <v>0.35</v>
      </c>
      <c r="BS17" s="36">
        <v>3.44</v>
      </c>
      <c r="BT17" s="36">
        <v>0</v>
      </c>
      <c r="BU17" s="36">
        <v>0</v>
      </c>
      <c r="BV17" s="36">
        <v>0.99</v>
      </c>
      <c r="BW17" s="36">
        <v>0.02</v>
      </c>
      <c r="BX17" s="36">
        <v>0</v>
      </c>
      <c r="BY17" s="36">
        <v>0</v>
      </c>
      <c r="BZ17" s="36">
        <v>0</v>
      </c>
      <c r="CA17" s="36">
        <v>0</v>
      </c>
      <c r="CB17" s="36">
        <v>406.42</v>
      </c>
      <c r="CC17" s="15">
        <f>SUM($CC$10:$CC$16)</f>
        <v>17.010000000000002</v>
      </c>
      <c r="CD17" s="15">
        <f>$I$17/$I$36*100</f>
        <v>30.216170212765952</v>
      </c>
      <c r="CE17" s="36">
        <v>92.01</v>
      </c>
      <c r="CG17" s="36">
        <v>0</v>
      </c>
      <c r="CH17" s="36">
        <v>0</v>
      </c>
      <c r="CI17" s="36">
        <v>0</v>
      </c>
      <c r="CJ17" s="36">
        <v>0</v>
      </c>
      <c r="CK17" s="36">
        <v>0</v>
      </c>
      <c r="CL17" s="36">
        <v>0</v>
      </c>
      <c r="CM17" s="36">
        <v>0</v>
      </c>
      <c r="CN17" s="36">
        <v>0</v>
      </c>
      <c r="CO17" s="36">
        <v>0</v>
      </c>
      <c r="CP17" s="36">
        <v>14</v>
      </c>
      <c r="CQ17" s="36">
        <v>0.8</v>
      </c>
    </row>
    <row r="18" spans="1:95" x14ac:dyDescent="0.25">
      <c r="B18" s="23" t="s">
        <v>104</v>
      </c>
    </row>
    <row r="19" spans="1:95" s="17" customFormat="1" x14ac:dyDescent="0.25">
      <c r="A19" s="24" t="str">
        <f>"-"</f>
        <v>-</v>
      </c>
      <c r="B19" s="25" t="s">
        <v>105</v>
      </c>
      <c r="C19" s="26" t="str">
        <f>"160"</f>
        <v>160</v>
      </c>
      <c r="D19" s="26">
        <v>1.28</v>
      </c>
      <c r="E19" s="26">
        <v>0</v>
      </c>
      <c r="F19" s="26">
        <v>0.32</v>
      </c>
      <c r="G19" s="26">
        <v>0.32</v>
      </c>
      <c r="H19" s="26">
        <v>15.04</v>
      </c>
      <c r="I19" s="26">
        <v>64.959999999999994</v>
      </c>
      <c r="J19" s="26">
        <v>0</v>
      </c>
      <c r="K19" s="26">
        <v>0</v>
      </c>
      <c r="L19" s="26">
        <v>0</v>
      </c>
      <c r="M19" s="26">
        <v>0</v>
      </c>
      <c r="N19" s="26">
        <v>12</v>
      </c>
      <c r="O19" s="26">
        <v>0</v>
      </c>
      <c r="P19" s="26">
        <v>3.04</v>
      </c>
      <c r="Q19" s="26">
        <v>0</v>
      </c>
      <c r="R19" s="26">
        <v>0</v>
      </c>
      <c r="S19" s="26">
        <v>1.76</v>
      </c>
      <c r="T19" s="26">
        <v>0.8</v>
      </c>
      <c r="U19" s="26">
        <v>19.2</v>
      </c>
      <c r="V19" s="26">
        <v>248</v>
      </c>
      <c r="W19" s="26">
        <v>56</v>
      </c>
      <c r="X19" s="26">
        <v>17.600000000000001</v>
      </c>
      <c r="Y19" s="26">
        <v>27.2</v>
      </c>
      <c r="Z19" s="26">
        <v>0.16</v>
      </c>
      <c r="AA19" s="26">
        <v>0</v>
      </c>
      <c r="AB19" s="26">
        <v>96</v>
      </c>
      <c r="AC19" s="26">
        <v>16</v>
      </c>
      <c r="AD19" s="26">
        <v>0.32</v>
      </c>
      <c r="AE19" s="26">
        <v>0.1</v>
      </c>
      <c r="AF19" s="26">
        <v>0.05</v>
      </c>
      <c r="AG19" s="26">
        <v>0.32</v>
      </c>
      <c r="AH19" s="26">
        <v>0.48</v>
      </c>
      <c r="AI19" s="26">
        <v>60.8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7">
        <v>0</v>
      </c>
      <c r="AZ19" s="17">
        <v>0</v>
      </c>
      <c r="BA19" s="17">
        <v>0</v>
      </c>
      <c r="BB19" s="17">
        <v>0</v>
      </c>
      <c r="BC19" s="17">
        <v>0</v>
      </c>
      <c r="BD19" s="17">
        <v>0</v>
      </c>
      <c r="BE19" s="17">
        <v>0</v>
      </c>
      <c r="BF19" s="17">
        <v>0</v>
      </c>
      <c r="BG19" s="17">
        <v>0</v>
      </c>
      <c r="BH19" s="17">
        <v>0</v>
      </c>
      <c r="BI19" s="17">
        <v>0</v>
      </c>
      <c r="BJ19" s="17">
        <v>0</v>
      </c>
      <c r="BK19" s="17">
        <v>0</v>
      </c>
      <c r="BL19" s="17">
        <v>0</v>
      </c>
      <c r="BM19" s="17">
        <v>0</v>
      </c>
      <c r="BN19" s="17">
        <v>0</v>
      </c>
      <c r="BO19" s="17">
        <v>0</v>
      </c>
      <c r="BP19" s="17">
        <v>0</v>
      </c>
      <c r="BQ19" s="17">
        <v>0</v>
      </c>
      <c r="BR19" s="17">
        <v>0</v>
      </c>
      <c r="BS19" s="17">
        <v>0</v>
      </c>
      <c r="BT19" s="17">
        <v>0</v>
      </c>
      <c r="BU19" s="17">
        <v>0</v>
      </c>
      <c r="BV19" s="17">
        <v>0</v>
      </c>
      <c r="BW19" s="17">
        <v>0</v>
      </c>
      <c r="BX19" s="17">
        <v>0</v>
      </c>
      <c r="BY19" s="17">
        <v>0</v>
      </c>
      <c r="BZ19" s="17">
        <v>0</v>
      </c>
      <c r="CA19" s="17">
        <v>0</v>
      </c>
      <c r="CB19" s="17">
        <v>140.80000000000001</v>
      </c>
      <c r="CC19" s="27">
        <v>33.729999999999997</v>
      </c>
      <c r="CD19" s="27"/>
      <c r="CE19" s="17">
        <v>16</v>
      </c>
      <c r="CG19" s="17">
        <v>0</v>
      </c>
      <c r="CH19" s="17">
        <v>0</v>
      </c>
      <c r="CI19" s="17">
        <v>0</v>
      </c>
      <c r="CJ19" s="17">
        <v>0</v>
      </c>
      <c r="CK19" s="17">
        <v>0</v>
      </c>
      <c r="CL19" s="17">
        <v>0</v>
      </c>
      <c r="CM19" s="17">
        <v>0</v>
      </c>
      <c r="CN19" s="17">
        <v>0</v>
      </c>
      <c r="CO19" s="17">
        <v>0</v>
      </c>
      <c r="CP19" s="17">
        <v>0</v>
      </c>
      <c r="CQ19" s="17">
        <v>0</v>
      </c>
    </row>
    <row r="20" spans="1:95" s="36" customFormat="1" x14ac:dyDescent="0.25">
      <c r="A20" s="33"/>
      <c r="B20" s="34" t="s">
        <v>106</v>
      </c>
      <c r="C20" s="35"/>
      <c r="D20" s="35">
        <v>1.28</v>
      </c>
      <c r="E20" s="35">
        <v>0</v>
      </c>
      <c r="F20" s="35">
        <v>0.32</v>
      </c>
      <c r="G20" s="35">
        <v>0.32</v>
      </c>
      <c r="H20" s="35">
        <v>15.04</v>
      </c>
      <c r="I20" s="35">
        <v>64.959999999999994</v>
      </c>
      <c r="J20" s="35">
        <v>0</v>
      </c>
      <c r="K20" s="35">
        <v>0</v>
      </c>
      <c r="L20" s="35">
        <v>0</v>
      </c>
      <c r="M20" s="35">
        <v>0</v>
      </c>
      <c r="N20" s="35">
        <v>12</v>
      </c>
      <c r="O20" s="35">
        <v>0</v>
      </c>
      <c r="P20" s="35">
        <v>3.04</v>
      </c>
      <c r="Q20" s="35">
        <v>0</v>
      </c>
      <c r="R20" s="35">
        <v>0</v>
      </c>
      <c r="S20" s="35">
        <v>1.76</v>
      </c>
      <c r="T20" s="35">
        <v>0.8</v>
      </c>
      <c r="U20" s="35">
        <v>19.2</v>
      </c>
      <c r="V20" s="35">
        <v>248</v>
      </c>
      <c r="W20" s="35">
        <v>56</v>
      </c>
      <c r="X20" s="35">
        <v>17.600000000000001</v>
      </c>
      <c r="Y20" s="35">
        <v>27.2</v>
      </c>
      <c r="Z20" s="35">
        <v>0.16</v>
      </c>
      <c r="AA20" s="35">
        <v>0</v>
      </c>
      <c r="AB20" s="35">
        <v>96</v>
      </c>
      <c r="AC20" s="35">
        <v>16</v>
      </c>
      <c r="AD20" s="35">
        <v>0.32</v>
      </c>
      <c r="AE20" s="35">
        <v>0.1</v>
      </c>
      <c r="AF20" s="35">
        <v>0.05</v>
      </c>
      <c r="AG20" s="35">
        <v>0.32</v>
      </c>
      <c r="AH20" s="35">
        <v>0.48</v>
      </c>
      <c r="AI20" s="35">
        <v>60.8</v>
      </c>
      <c r="AJ20" s="36">
        <v>0</v>
      </c>
      <c r="AK20" s="36">
        <v>0</v>
      </c>
      <c r="AL20" s="36">
        <v>0</v>
      </c>
      <c r="AM20" s="36">
        <v>0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36">
        <v>0</v>
      </c>
      <c r="AT20" s="36">
        <v>0</v>
      </c>
      <c r="AU20" s="36">
        <v>0</v>
      </c>
      <c r="AV20" s="36">
        <v>0</v>
      </c>
      <c r="AW20" s="36">
        <v>0</v>
      </c>
      <c r="AX20" s="36">
        <v>0</v>
      </c>
      <c r="AY20" s="36">
        <v>0</v>
      </c>
      <c r="AZ20" s="36">
        <v>0</v>
      </c>
      <c r="BA20" s="36">
        <v>0</v>
      </c>
      <c r="BB20" s="36">
        <v>0</v>
      </c>
      <c r="BC20" s="36">
        <v>0</v>
      </c>
      <c r="BD20" s="36">
        <v>0</v>
      </c>
      <c r="BE20" s="36">
        <v>0</v>
      </c>
      <c r="BF20" s="36">
        <v>0</v>
      </c>
      <c r="BG20" s="36">
        <v>0</v>
      </c>
      <c r="BH20" s="36">
        <v>0</v>
      </c>
      <c r="BI20" s="36">
        <v>0</v>
      </c>
      <c r="BJ20" s="36">
        <v>0</v>
      </c>
      <c r="BK20" s="36">
        <v>0</v>
      </c>
      <c r="BL20" s="36">
        <v>0</v>
      </c>
      <c r="BM20" s="36">
        <v>0</v>
      </c>
      <c r="BN20" s="36">
        <v>0</v>
      </c>
      <c r="BO20" s="36">
        <v>0</v>
      </c>
      <c r="BP20" s="36">
        <v>0</v>
      </c>
      <c r="BQ20" s="36">
        <v>0</v>
      </c>
      <c r="BR20" s="36">
        <v>0</v>
      </c>
      <c r="BS20" s="36">
        <v>0</v>
      </c>
      <c r="BT20" s="36">
        <v>0</v>
      </c>
      <c r="BU20" s="36">
        <v>0</v>
      </c>
      <c r="BV20" s="36">
        <v>0</v>
      </c>
      <c r="BW20" s="36">
        <v>0</v>
      </c>
      <c r="BX20" s="36">
        <v>0</v>
      </c>
      <c r="BY20" s="36">
        <v>0</v>
      </c>
      <c r="BZ20" s="36">
        <v>0</v>
      </c>
      <c r="CA20" s="36">
        <v>0</v>
      </c>
      <c r="CB20" s="36">
        <v>140.80000000000001</v>
      </c>
      <c r="CC20" s="15">
        <f>SUM($CC$18:$CC$19)</f>
        <v>33.729999999999997</v>
      </c>
      <c r="CD20" s="15">
        <f>$I$20/$I$36*100</f>
        <v>3.685673758865248</v>
      </c>
      <c r="CE20" s="36">
        <v>16</v>
      </c>
      <c r="CG20" s="36">
        <v>0</v>
      </c>
      <c r="CH20" s="36">
        <v>0</v>
      </c>
      <c r="CI20" s="36">
        <v>0</v>
      </c>
      <c r="CJ20" s="36">
        <v>0</v>
      </c>
      <c r="CK20" s="36">
        <v>0</v>
      </c>
      <c r="CL20" s="36">
        <v>0</v>
      </c>
      <c r="CM20" s="36">
        <v>0</v>
      </c>
      <c r="CN20" s="36">
        <v>0</v>
      </c>
      <c r="CO20" s="36">
        <v>0</v>
      </c>
      <c r="CP20" s="36">
        <v>0</v>
      </c>
      <c r="CQ20" s="36">
        <v>0</v>
      </c>
    </row>
    <row r="21" spans="1:95" x14ac:dyDescent="0.25">
      <c r="B21" s="23" t="s">
        <v>107</v>
      </c>
    </row>
    <row r="22" spans="1:95" s="31" customFormat="1" ht="94.5" x14ac:dyDescent="0.25">
      <c r="A22" s="28" t="str">
        <f>"27/1"</f>
        <v>27/1</v>
      </c>
      <c r="B22" s="29" t="s">
        <v>108</v>
      </c>
      <c r="C22" s="30" t="str">
        <f>"80"</f>
        <v>80</v>
      </c>
      <c r="D22" s="30">
        <v>0.87</v>
      </c>
      <c r="E22" s="30">
        <v>0.35</v>
      </c>
      <c r="F22" s="30">
        <v>8.6</v>
      </c>
      <c r="G22" s="30">
        <v>4.7300000000000004</v>
      </c>
      <c r="H22" s="30">
        <v>6.07</v>
      </c>
      <c r="I22" s="30">
        <v>102.79272586799998</v>
      </c>
      <c r="J22" s="30">
        <v>0.6</v>
      </c>
      <c r="K22" s="30">
        <v>3.12</v>
      </c>
      <c r="L22" s="30">
        <v>0.6</v>
      </c>
      <c r="M22" s="30">
        <v>0</v>
      </c>
      <c r="N22" s="30">
        <v>5.13</v>
      </c>
      <c r="O22" s="30">
        <v>7.0000000000000007E-2</v>
      </c>
      <c r="P22" s="30">
        <v>0.87</v>
      </c>
      <c r="Q22" s="30">
        <v>0</v>
      </c>
      <c r="R22" s="30">
        <v>0</v>
      </c>
      <c r="S22" s="30">
        <v>0.11</v>
      </c>
      <c r="T22" s="30">
        <v>1.97</v>
      </c>
      <c r="U22" s="30">
        <v>208.69</v>
      </c>
      <c r="V22" s="30">
        <v>449.18</v>
      </c>
      <c r="W22" s="30">
        <v>25.56</v>
      </c>
      <c r="X22" s="30">
        <v>79.959999999999994</v>
      </c>
      <c r="Y22" s="30">
        <v>41.91</v>
      </c>
      <c r="Z22" s="30">
        <v>6.45</v>
      </c>
      <c r="AA22" s="30">
        <v>0.06</v>
      </c>
      <c r="AB22" s="30">
        <v>3886.44</v>
      </c>
      <c r="AC22" s="30">
        <v>777.6</v>
      </c>
      <c r="AD22" s="30">
        <v>2.27</v>
      </c>
      <c r="AE22" s="30">
        <v>0.03</v>
      </c>
      <c r="AF22" s="30">
        <v>0.04</v>
      </c>
      <c r="AG22" s="30">
        <v>0.46</v>
      </c>
      <c r="AH22" s="30">
        <v>0.43</v>
      </c>
      <c r="AI22" s="30">
        <v>1.44</v>
      </c>
      <c r="AJ22" s="31">
        <v>0</v>
      </c>
      <c r="AK22" s="31">
        <v>0</v>
      </c>
      <c r="AL22" s="31">
        <v>0</v>
      </c>
      <c r="AM22" s="31">
        <v>16.43</v>
      </c>
      <c r="AN22" s="31">
        <v>14.19</v>
      </c>
      <c r="AO22" s="31">
        <v>3.36</v>
      </c>
      <c r="AP22" s="31">
        <v>11.95</v>
      </c>
      <c r="AQ22" s="31">
        <v>2.99</v>
      </c>
      <c r="AR22" s="31">
        <v>11.58</v>
      </c>
      <c r="AS22" s="31">
        <v>17.920000000000002</v>
      </c>
      <c r="AT22" s="31">
        <v>15.31</v>
      </c>
      <c r="AU22" s="31">
        <v>50.41</v>
      </c>
      <c r="AV22" s="31">
        <v>5.23</v>
      </c>
      <c r="AW22" s="31">
        <v>10.83</v>
      </c>
      <c r="AX22" s="31">
        <v>87.75</v>
      </c>
      <c r="AY22" s="31">
        <v>0</v>
      </c>
      <c r="AZ22" s="31">
        <v>11.2</v>
      </c>
      <c r="BA22" s="31">
        <v>12.32</v>
      </c>
      <c r="BB22" s="31">
        <v>6.72</v>
      </c>
      <c r="BC22" s="31">
        <v>4.4800000000000004</v>
      </c>
      <c r="BD22" s="31">
        <v>0</v>
      </c>
      <c r="BE22" s="31">
        <v>0</v>
      </c>
      <c r="BF22" s="31">
        <v>0</v>
      </c>
      <c r="BG22" s="31">
        <v>0</v>
      </c>
      <c r="BH22" s="31">
        <v>0</v>
      </c>
      <c r="BI22" s="31">
        <v>0</v>
      </c>
      <c r="BJ22" s="31">
        <v>0</v>
      </c>
      <c r="BK22" s="31">
        <v>0.28999999999999998</v>
      </c>
      <c r="BL22" s="31">
        <v>0</v>
      </c>
      <c r="BM22" s="31">
        <v>0.19</v>
      </c>
      <c r="BN22" s="31">
        <v>0.01</v>
      </c>
      <c r="BO22" s="31">
        <v>0.03</v>
      </c>
      <c r="BP22" s="31">
        <v>0</v>
      </c>
      <c r="BQ22" s="31">
        <v>0</v>
      </c>
      <c r="BR22" s="31">
        <v>0</v>
      </c>
      <c r="BS22" s="31">
        <v>1.1100000000000001</v>
      </c>
      <c r="BT22" s="31">
        <v>0</v>
      </c>
      <c r="BU22" s="31">
        <v>0</v>
      </c>
      <c r="BV22" s="31">
        <v>2.78</v>
      </c>
      <c r="BW22" s="31">
        <v>0</v>
      </c>
      <c r="BX22" s="31">
        <v>0</v>
      </c>
      <c r="BY22" s="31">
        <v>0</v>
      </c>
      <c r="BZ22" s="31">
        <v>0</v>
      </c>
      <c r="CA22" s="31">
        <v>0</v>
      </c>
      <c r="CB22" s="31">
        <v>64.97</v>
      </c>
      <c r="CC22" s="32">
        <v>12.91</v>
      </c>
      <c r="CD22" s="32"/>
      <c r="CE22" s="31">
        <v>647.79999999999995</v>
      </c>
      <c r="CG22" s="31">
        <v>0</v>
      </c>
      <c r="CH22" s="31">
        <v>0</v>
      </c>
      <c r="CI22" s="31">
        <v>0</v>
      </c>
      <c r="CJ22" s="31">
        <v>0</v>
      </c>
      <c r="CK22" s="31">
        <v>0</v>
      </c>
      <c r="CL22" s="31">
        <v>0</v>
      </c>
      <c r="CM22" s="31">
        <v>0</v>
      </c>
      <c r="CN22" s="31">
        <v>0</v>
      </c>
      <c r="CO22" s="31">
        <v>0</v>
      </c>
      <c r="CP22" s="31">
        <v>0</v>
      </c>
      <c r="CQ22" s="31">
        <v>0</v>
      </c>
    </row>
    <row r="23" spans="1:95" s="31" customFormat="1" ht="31.5" x14ac:dyDescent="0.25">
      <c r="A23" s="28" t="str">
        <f>"16/2"</f>
        <v>16/2</v>
      </c>
      <c r="B23" s="29" t="s">
        <v>109</v>
      </c>
      <c r="C23" s="30" t="str">
        <f>"200"</f>
        <v>200</v>
      </c>
      <c r="D23" s="30">
        <v>4.43</v>
      </c>
      <c r="E23" s="30">
        <v>0</v>
      </c>
      <c r="F23" s="30">
        <v>4.45</v>
      </c>
      <c r="G23" s="30">
        <v>4.45</v>
      </c>
      <c r="H23" s="30">
        <v>19.45</v>
      </c>
      <c r="I23" s="30">
        <v>131.244416</v>
      </c>
      <c r="J23" s="30">
        <v>0.57999999999999996</v>
      </c>
      <c r="K23" s="30">
        <v>2.6</v>
      </c>
      <c r="L23" s="30">
        <v>0</v>
      </c>
      <c r="M23" s="30">
        <v>0</v>
      </c>
      <c r="N23" s="30">
        <v>2.65</v>
      </c>
      <c r="O23" s="30">
        <v>13.98</v>
      </c>
      <c r="P23" s="30">
        <v>2.82</v>
      </c>
      <c r="Q23" s="30">
        <v>0</v>
      </c>
      <c r="R23" s="30">
        <v>0</v>
      </c>
      <c r="S23" s="30">
        <v>0.15</v>
      </c>
      <c r="T23" s="30">
        <v>1.98</v>
      </c>
      <c r="U23" s="30">
        <v>316.68</v>
      </c>
      <c r="V23" s="30">
        <v>453.17</v>
      </c>
      <c r="W23" s="30">
        <v>30.58</v>
      </c>
      <c r="X23" s="30">
        <v>32.03</v>
      </c>
      <c r="Y23" s="30">
        <v>85.99</v>
      </c>
      <c r="Z23" s="30">
        <v>1.64</v>
      </c>
      <c r="AA23" s="30">
        <v>0</v>
      </c>
      <c r="AB23" s="30">
        <v>1090.44</v>
      </c>
      <c r="AC23" s="30">
        <v>201.82</v>
      </c>
      <c r="AD23" s="30">
        <v>1.98</v>
      </c>
      <c r="AE23" s="30">
        <v>0.17</v>
      </c>
      <c r="AF23" s="30">
        <v>0.06</v>
      </c>
      <c r="AG23" s="30">
        <v>0.95</v>
      </c>
      <c r="AH23" s="30">
        <v>2.09</v>
      </c>
      <c r="AI23" s="30">
        <v>4.5199999999999996</v>
      </c>
      <c r="AJ23" s="31">
        <v>0</v>
      </c>
      <c r="AK23" s="31">
        <v>0</v>
      </c>
      <c r="AL23" s="31">
        <v>0</v>
      </c>
      <c r="AM23" s="31">
        <v>287.54000000000002</v>
      </c>
      <c r="AN23" s="31">
        <v>276.17</v>
      </c>
      <c r="AO23" s="31">
        <v>37.93</v>
      </c>
      <c r="AP23" s="31">
        <v>154.44999999999999</v>
      </c>
      <c r="AQ23" s="31">
        <v>51.35</v>
      </c>
      <c r="AR23" s="31">
        <v>181.5</v>
      </c>
      <c r="AS23" s="31">
        <v>175.81</v>
      </c>
      <c r="AT23" s="31">
        <v>335.82</v>
      </c>
      <c r="AU23" s="31">
        <v>396.73</v>
      </c>
      <c r="AV23" s="31">
        <v>80.37</v>
      </c>
      <c r="AW23" s="31">
        <v>171.9</v>
      </c>
      <c r="AX23" s="31">
        <v>628.37</v>
      </c>
      <c r="AY23" s="31">
        <v>0</v>
      </c>
      <c r="AZ23" s="31">
        <v>121.13</v>
      </c>
      <c r="BA23" s="31">
        <v>147.71</v>
      </c>
      <c r="BB23" s="31">
        <v>124.66</v>
      </c>
      <c r="BC23" s="31">
        <v>46.75</v>
      </c>
      <c r="BD23" s="31">
        <v>0</v>
      </c>
      <c r="BE23" s="31">
        <v>0</v>
      </c>
      <c r="BF23" s="31">
        <v>0</v>
      </c>
      <c r="BG23" s="31">
        <v>0</v>
      </c>
      <c r="BH23" s="31">
        <v>0</v>
      </c>
      <c r="BI23" s="31">
        <v>0</v>
      </c>
      <c r="BJ23" s="31">
        <v>0</v>
      </c>
      <c r="BK23" s="31">
        <v>0.31</v>
      </c>
      <c r="BL23" s="31">
        <v>0</v>
      </c>
      <c r="BM23" s="31">
        <v>0.17</v>
      </c>
      <c r="BN23" s="31">
        <v>0.01</v>
      </c>
      <c r="BO23" s="31">
        <v>0.03</v>
      </c>
      <c r="BP23" s="31">
        <v>0</v>
      </c>
      <c r="BQ23" s="31">
        <v>0</v>
      </c>
      <c r="BR23" s="31">
        <v>0</v>
      </c>
      <c r="BS23" s="31">
        <v>1.07</v>
      </c>
      <c r="BT23" s="31">
        <v>0</v>
      </c>
      <c r="BU23" s="31">
        <v>0</v>
      </c>
      <c r="BV23" s="31">
        <v>2.5</v>
      </c>
      <c r="BW23" s="31">
        <v>0.02</v>
      </c>
      <c r="BX23" s="31">
        <v>0</v>
      </c>
      <c r="BY23" s="31">
        <v>0</v>
      </c>
      <c r="BZ23" s="31">
        <v>0</v>
      </c>
      <c r="CA23" s="31">
        <v>0</v>
      </c>
      <c r="CB23" s="31">
        <v>193.23</v>
      </c>
      <c r="CC23" s="32">
        <v>5.19</v>
      </c>
      <c r="CD23" s="32"/>
      <c r="CE23" s="31">
        <v>181.74</v>
      </c>
      <c r="CG23" s="31">
        <v>0</v>
      </c>
      <c r="CH23" s="31">
        <v>0</v>
      </c>
      <c r="CI23" s="31">
        <v>0</v>
      </c>
      <c r="CJ23" s="31">
        <v>0</v>
      </c>
      <c r="CK23" s="31">
        <v>0</v>
      </c>
      <c r="CL23" s="31">
        <v>0</v>
      </c>
      <c r="CM23" s="31">
        <v>0</v>
      </c>
      <c r="CN23" s="31">
        <v>0</v>
      </c>
      <c r="CO23" s="31">
        <v>0</v>
      </c>
      <c r="CP23" s="31">
        <v>0</v>
      </c>
      <c r="CQ23" s="31">
        <v>0.8</v>
      </c>
    </row>
    <row r="24" spans="1:95" s="31" customFormat="1" ht="47.25" x14ac:dyDescent="0.25">
      <c r="A24" s="28" t="str">
        <f>""</f>
        <v/>
      </c>
      <c r="B24" s="29" t="s">
        <v>110</v>
      </c>
      <c r="C24" s="30" t="str">
        <f>"80"</f>
        <v>80</v>
      </c>
      <c r="D24" s="30">
        <v>18.309999999999999</v>
      </c>
      <c r="E24" s="30">
        <v>0</v>
      </c>
      <c r="F24" s="30">
        <v>2.62</v>
      </c>
      <c r="G24" s="30">
        <v>0.4</v>
      </c>
      <c r="H24" s="30">
        <v>7.14</v>
      </c>
      <c r="I24" s="30">
        <v>124.01371148717948</v>
      </c>
      <c r="J24" s="30">
        <v>0.05</v>
      </c>
      <c r="K24" s="30">
        <v>0.26</v>
      </c>
      <c r="L24" s="30">
        <v>0</v>
      </c>
      <c r="M24" s="30">
        <v>0</v>
      </c>
      <c r="N24" s="30">
        <v>7.14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0.4</v>
      </c>
      <c r="U24" s="30">
        <v>154.84</v>
      </c>
      <c r="V24" s="30">
        <v>0.03</v>
      </c>
      <c r="W24" s="30">
        <v>5.81</v>
      </c>
      <c r="X24" s="30">
        <v>0.08</v>
      </c>
      <c r="Y24" s="30">
        <v>0.27</v>
      </c>
      <c r="Z24" s="30">
        <v>0.23</v>
      </c>
      <c r="AA24" s="30">
        <v>0</v>
      </c>
      <c r="AB24" s="30">
        <v>0</v>
      </c>
      <c r="AC24" s="30">
        <v>0</v>
      </c>
      <c r="AD24" s="30">
        <v>0.18</v>
      </c>
      <c r="AE24" s="30">
        <v>0.03</v>
      </c>
      <c r="AF24" s="30">
        <v>0.02</v>
      </c>
      <c r="AG24" s="30">
        <v>0.36</v>
      </c>
      <c r="AH24" s="30">
        <v>0</v>
      </c>
      <c r="AI24" s="30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1">
        <v>0</v>
      </c>
      <c r="AZ24" s="31">
        <v>0</v>
      </c>
      <c r="BA24" s="31">
        <v>0</v>
      </c>
      <c r="BB24" s="31">
        <v>0</v>
      </c>
      <c r="BC24" s="31">
        <v>0</v>
      </c>
      <c r="BD24" s="31">
        <v>0</v>
      </c>
      <c r="BE24" s="31">
        <v>0</v>
      </c>
      <c r="BF24" s="31">
        <v>0</v>
      </c>
      <c r="BG24" s="31">
        <v>0</v>
      </c>
      <c r="BH24" s="31">
        <v>0</v>
      </c>
      <c r="BI24" s="31">
        <v>0</v>
      </c>
      <c r="BJ24" s="31">
        <v>0</v>
      </c>
      <c r="BK24" s="31">
        <v>0.02</v>
      </c>
      <c r="BL24" s="31">
        <v>0</v>
      </c>
      <c r="BM24" s="31">
        <v>0.01</v>
      </c>
      <c r="BN24" s="31">
        <v>0</v>
      </c>
      <c r="BO24" s="31">
        <v>0</v>
      </c>
      <c r="BP24" s="31">
        <v>0</v>
      </c>
      <c r="BQ24" s="31">
        <v>0</v>
      </c>
      <c r="BR24" s="31">
        <v>0</v>
      </c>
      <c r="BS24" s="31">
        <v>0.08</v>
      </c>
      <c r="BT24" s="31">
        <v>0</v>
      </c>
      <c r="BU24" s="31">
        <v>0</v>
      </c>
      <c r="BV24" s="31">
        <v>0.24</v>
      </c>
      <c r="BW24" s="31">
        <v>0</v>
      </c>
      <c r="BX24" s="31">
        <v>0</v>
      </c>
      <c r="BY24" s="31">
        <v>0</v>
      </c>
      <c r="BZ24" s="31">
        <v>0</v>
      </c>
      <c r="CA24" s="31">
        <v>0</v>
      </c>
      <c r="CB24" s="31">
        <v>84.18</v>
      </c>
      <c r="CC24" s="32">
        <v>29.94</v>
      </c>
      <c r="CD24" s="32"/>
      <c r="CE24" s="31">
        <v>0</v>
      </c>
      <c r="CG24" s="31">
        <v>0</v>
      </c>
      <c r="CH24" s="31">
        <v>0</v>
      </c>
      <c r="CI24" s="31">
        <v>0</v>
      </c>
      <c r="CJ24" s="31">
        <v>0</v>
      </c>
      <c r="CK24" s="31">
        <v>0</v>
      </c>
      <c r="CL24" s="31">
        <v>0</v>
      </c>
      <c r="CM24" s="31">
        <v>0</v>
      </c>
      <c r="CN24" s="31">
        <v>0</v>
      </c>
      <c r="CO24" s="31">
        <v>0</v>
      </c>
      <c r="CP24" s="31">
        <v>0</v>
      </c>
      <c r="CQ24" s="31">
        <v>0.4</v>
      </c>
    </row>
    <row r="25" spans="1:95" s="31" customFormat="1" ht="31.5" x14ac:dyDescent="0.25">
      <c r="A25" s="28" t="str">
        <f>"39/3"</f>
        <v>39/3</v>
      </c>
      <c r="B25" s="29" t="s">
        <v>111</v>
      </c>
      <c r="C25" s="30" t="str">
        <f>"150"</f>
        <v>150</v>
      </c>
      <c r="D25" s="30">
        <v>6.58</v>
      </c>
      <c r="E25" s="30">
        <v>0</v>
      </c>
      <c r="F25" s="30">
        <v>1.72</v>
      </c>
      <c r="G25" s="30">
        <v>1.72</v>
      </c>
      <c r="H25" s="30">
        <v>34.47</v>
      </c>
      <c r="I25" s="30">
        <v>170.91364949999999</v>
      </c>
      <c r="J25" s="30">
        <v>0.32</v>
      </c>
      <c r="K25" s="30">
        <v>0</v>
      </c>
      <c r="L25" s="30">
        <v>0.32</v>
      </c>
      <c r="M25" s="30">
        <v>0</v>
      </c>
      <c r="N25" s="30">
        <v>0.73</v>
      </c>
      <c r="O25" s="30">
        <v>28.03</v>
      </c>
      <c r="P25" s="30">
        <v>5.72</v>
      </c>
      <c r="Q25" s="30">
        <v>0</v>
      </c>
      <c r="R25" s="30">
        <v>0</v>
      </c>
      <c r="S25" s="30">
        <v>0</v>
      </c>
      <c r="T25" s="30">
        <v>1.65</v>
      </c>
      <c r="U25" s="30">
        <v>288.51</v>
      </c>
      <c r="V25" s="30">
        <v>200.39</v>
      </c>
      <c r="W25" s="30">
        <v>13.01</v>
      </c>
      <c r="X25" s="30">
        <v>101.33</v>
      </c>
      <c r="Y25" s="30">
        <v>148.1</v>
      </c>
      <c r="Z25" s="30">
        <v>3.48</v>
      </c>
      <c r="AA25" s="30">
        <v>0</v>
      </c>
      <c r="AB25" s="30">
        <v>4.79</v>
      </c>
      <c r="AC25" s="30">
        <v>1.07</v>
      </c>
      <c r="AD25" s="30">
        <v>0.43</v>
      </c>
      <c r="AE25" s="30">
        <v>0.19</v>
      </c>
      <c r="AF25" s="30">
        <v>0.1</v>
      </c>
      <c r="AG25" s="30">
        <v>1.9</v>
      </c>
      <c r="AH25" s="30">
        <v>3.83</v>
      </c>
      <c r="AI25" s="30">
        <v>0</v>
      </c>
      <c r="AJ25" s="31">
        <v>0</v>
      </c>
      <c r="AK25" s="31">
        <v>0</v>
      </c>
      <c r="AL25" s="31">
        <v>0</v>
      </c>
      <c r="AM25" s="31">
        <v>388.78</v>
      </c>
      <c r="AN25" s="31">
        <v>276.58</v>
      </c>
      <c r="AO25" s="31">
        <v>166.99</v>
      </c>
      <c r="AP25" s="31">
        <v>208.74</v>
      </c>
      <c r="AQ25" s="31">
        <v>93.93</v>
      </c>
      <c r="AR25" s="31">
        <v>308.94</v>
      </c>
      <c r="AS25" s="31">
        <v>302.67</v>
      </c>
      <c r="AT25" s="31">
        <v>584.47</v>
      </c>
      <c r="AU25" s="31">
        <v>575.08000000000004</v>
      </c>
      <c r="AV25" s="31">
        <v>156.56</v>
      </c>
      <c r="AW25" s="31">
        <v>375.73</v>
      </c>
      <c r="AX25" s="31">
        <v>1179.3800000000001</v>
      </c>
      <c r="AY25" s="31">
        <v>0</v>
      </c>
      <c r="AZ25" s="31">
        <v>260.93</v>
      </c>
      <c r="BA25" s="31">
        <v>316.24</v>
      </c>
      <c r="BB25" s="31">
        <v>224.4</v>
      </c>
      <c r="BC25" s="31">
        <v>172.21</v>
      </c>
      <c r="BD25" s="31">
        <v>0</v>
      </c>
      <c r="BE25" s="31">
        <v>0</v>
      </c>
      <c r="BF25" s="31">
        <v>0</v>
      </c>
      <c r="BG25" s="31">
        <v>0</v>
      </c>
      <c r="BH25" s="31">
        <v>0</v>
      </c>
      <c r="BI25" s="31">
        <v>0.01</v>
      </c>
      <c r="BJ25" s="31">
        <v>0</v>
      </c>
      <c r="BK25" s="31">
        <v>0.28000000000000003</v>
      </c>
      <c r="BL25" s="31">
        <v>0</v>
      </c>
      <c r="BM25" s="31">
        <v>0.02</v>
      </c>
      <c r="BN25" s="31">
        <v>0.01</v>
      </c>
      <c r="BO25" s="31">
        <v>0</v>
      </c>
      <c r="BP25" s="31">
        <v>0</v>
      </c>
      <c r="BQ25" s="31">
        <v>0</v>
      </c>
      <c r="BR25" s="31">
        <v>0.01</v>
      </c>
      <c r="BS25" s="31">
        <v>0.56000000000000005</v>
      </c>
      <c r="BT25" s="31">
        <v>0.01</v>
      </c>
      <c r="BU25" s="31">
        <v>0</v>
      </c>
      <c r="BV25" s="31">
        <v>0.55000000000000004</v>
      </c>
      <c r="BW25" s="31">
        <v>0.05</v>
      </c>
      <c r="BX25" s="31">
        <v>0</v>
      </c>
      <c r="BY25" s="31">
        <v>0</v>
      </c>
      <c r="BZ25" s="31">
        <v>0</v>
      </c>
      <c r="CA25" s="31">
        <v>0</v>
      </c>
      <c r="CB25" s="31">
        <v>87.71</v>
      </c>
      <c r="CC25" s="32">
        <v>6.45</v>
      </c>
      <c r="CD25" s="32"/>
      <c r="CE25" s="31">
        <v>0.8</v>
      </c>
      <c r="CG25" s="31">
        <v>0</v>
      </c>
      <c r="CH25" s="31">
        <v>0</v>
      </c>
      <c r="CI25" s="31">
        <v>0</v>
      </c>
      <c r="CJ25" s="31">
        <v>0</v>
      </c>
      <c r="CK25" s="31">
        <v>0</v>
      </c>
      <c r="CL25" s="31">
        <v>0</v>
      </c>
      <c r="CM25" s="31">
        <v>0</v>
      </c>
      <c r="CN25" s="31">
        <v>0</v>
      </c>
      <c r="CO25" s="31">
        <v>0</v>
      </c>
      <c r="CP25" s="31">
        <v>0</v>
      </c>
      <c r="CQ25" s="31">
        <v>0.75</v>
      </c>
    </row>
    <row r="26" spans="1:95" s="31" customFormat="1" x14ac:dyDescent="0.25">
      <c r="A26" s="28" t="str">
        <f>"7/10"</f>
        <v>7/10</v>
      </c>
      <c r="B26" s="29" t="s">
        <v>112</v>
      </c>
      <c r="C26" s="30" t="str">
        <f>"200"</f>
        <v>200</v>
      </c>
      <c r="D26" s="30">
        <v>0.18</v>
      </c>
      <c r="E26" s="30">
        <v>0</v>
      </c>
      <c r="F26" s="30">
        <v>0.09</v>
      </c>
      <c r="G26" s="30">
        <v>0</v>
      </c>
      <c r="H26" s="30">
        <v>11.94</v>
      </c>
      <c r="I26" s="30">
        <v>46.855759999999989</v>
      </c>
      <c r="J26" s="30">
        <v>0</v>
      </c>
      <c r="K26" s="30">
        <v>0</v>
      </c>
      <c r="L26" s="30">
        <v>0</v>
      </c>
      <c r="M26" s="30">
        <v>0</v>
      </c>
      <c r="N26" s="30">
        <v>11.94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0.09</v>
      </c>
      <c r="U26" s="30">
        <v>0.1</v>
      </c>
      <c r="V26" s="30">
        <v>0.3</v>
      </c>
      <c r="W26" s="30">
        <v>0.28999999999999998</v>
      </c>
      <c r="X26" s="30">
        <v>0</v>
      </c>
      <c r="Y26" s="30">
        <v>0</v>
      </c>
      <c r="Z26" s="30">
        <v>0.03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  <c r="AW26" s="31">
        <v>0</v>
      </c>
      <c r="AX26" s="31">
        <v>0</v>
      </c>
      <c r="AY26" s="31">
        <v>0</v>
      </c>
      <c r="AZ26" s="31">
        <v>0</v>
      </c>
      <c r="BA26" s="31">
        <v>0</v>
      </c>
      <c r="BB26" s="31">
        <v>0</v>
      </c>
      <c r="BC26" s="31">
        <v>0</v>
      </c>
      <c r="BD26" s="31">
        <v>0</v>
      </c>
      <c r="BE26" s="31">
        <v>0</v>
      </c>
      <c r="BF26" s="31">
        <v>0</v>
      </c>
      <c r="BG26" s="31">
        <v>0</v>
      </c>
      <c r="BH26" s="31">
        <v>0</v>
      </c>
      <c r="BI26" s="31">
        <v>0</v>
      </c>
      <c r="BJ26" s="31">
        <v>0</v>
      </c>
      <c r="BK26" s="31">
        <v>0</v>
      </c>
      <c r="BL26" s="31">
        <v>0</v>
      </c>
      <c r="BM26" s="31">
        <v>0</v>
      </c>
      <c r="BN26" s="31">
        <v>0</v>
      </c>
      <c r="BO26" s="31">
        <v>0</v>
      </c>
      <c r="BP26" s="31">
        <v>0</v>
      </c>
      <c r="BQ26" s="31">
        <v>0</v>
      </c>
      <c r="BR26" s="31">
        <v>0</v>
      </c>
      <c r="BS26" s="31">
        <v>0</v>
      </c>
      <c r="BT26" s="31">
        <v>0</v>
      </c>
      <c r="BU26" s="31">
        <v>0</v>
      </c>
      <c r="BV26" s="31">
        <v>0</v>
      </c>
      <c r="BW26" s="31">
        <v>0</v>
      </c>
      <c r="BX26" s="31">
        <v>0</v>
      </c>
      <c r="BY26" s="31">
        <v>0</v>
      </c>
      <c r="BZ26" s="31">
        <v>0</v>
      </c>
      <c r="CA26" s="31">
        <v>0</v>
      </c>
      <c r="CB26" s="31">
        <v>227.45</v>
      </c>
      <c r="CC26" s="32">
        <v>4.16</v>
      </c>
      <c r="CD26" s="32"/>
      <c r="CE26" s="31">
        <v>0</v>
      </c>
      <c r="CG26" s="31">
        <v>0</v>
      </c>
      <c r="CH26" s="31">
        <v>0</v>
      </c>
      <c r="CI26" s="31">
        <v>0</v>
      </c>
      <c r="CJ26" s="31">
        <v>0</v>
      </c>
      <c r="CK26" s="31">
        <v>0</v>
      </c>
      <c r="CL26" s="31">
        <v>0</v>
      </c>
      <c r="CM26" s="31">
        <v>0</v>
      </c>
      <c r="CN26" s="31">
        <v>0</v>
      </c>
      <c r="CO26" s="31">
        <v>0</v>
      </c>
      <c r="CP26" s="31">
        <v>10</v>
      </c>
      <c r="CQ26" s="31">
        <v>0</v>
      </c>
    </row>
    <row r="27" spans="1:95" s="31" customFormat="1" ht="47.25" x14ac:dyDescent="0.25">
      <c r="A27" s="28" t="str">
        <f>"-"</f>
        <v>-</v>
      </c>
      <c r="B27" s="29" t="s">
        <v>113</v>
      </c>
      <c r="C27" s="30" t="str">
        <f>"40"</f>
        <v>40</v>
      </c>
      <c r="D27" s="30">
        <v>3.3</v>
      </c>
      <c r="E27" s="30">
        <v>0</v>
      </c>
      <c r="F27" s="30">
        <v>0.36</v>
      </c>
      <c r="G27" s="30">
        <v>0</v>
      </c>
      <c r="H27" s="30">
        <v>21.67</v>
      </c>
      <c r="I27" s="30">
        <v>98.777777777777885</v>
      </c>
      <c r="J27" s="30">
        <v>0</v>
      </c>
      <c r="K27" s="30">
        <v>0</v>
      </c>
      <c r="L27" s="30">
        <v>0</v>
      </c>
      <c r="M27" s="30">
        <v>0</v>
      </c>
      <c r="N27" s="30">
        <v>21.67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17.09</v>
      </c>
      <c r="X27" s="30">
        <v>0</v>
      </c>
      <c r="Y27" s="30">
        <v>0</v>
      </c>
      <c r="Z27" s="30">
        <v>0.85</v>
      </c>
      <c r="AA27" s="30">
        <v>0</v>
      </c>
      <c r="AB27" s="30">
        <v>0</v>
      </c>
      <c r="AC27" s="30">
        <v>0</v>
      </c>
      <c r="AD27" s="30">
        <v>0</v>
      </c>
      <c r="AE27" s="30">
        <v>0.14000000000000001</v>
      </c>
      <c r="AF27" s="30">
        <v>7.0000000000000007E-2</v>
      </c>
      <c r="AG27" s="30">
        <v>1.5</v>
      </c>
      <c r="AH27" s="30">
        <v>0</v>
      </c>
      <c r="AI27" s="30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1">
        <v>0</v>
      </c>
      <c r="AR27" s="31">
        <v>0</v>
      </c>
      <c r="AS27" s="31">
        <v>0</v>
      </c>
      <c r="AT27" s="31">
        <v>0</v>
      </c>
      <c r="AU27" s="31">
        <v>0</v>
      </c>
      <c r="AV27" s="31">
        <v>0</v>
      </c>
      <c r="AW27" s="31">
        <v>0</v>
      </c>
      <c r="AX27" s="31">
        <v>0</v>
      </c>
      <c r="AY27" s="31">
        <v>0</v>
      </c>
      <c r="AZ27" s="31">
        <v>0</v>
      </c>
      <c r="BA27" s="31">
        <v>0</v>
      </c>
      <c r="BB27" s="31">
        <v>0</v>
      </c>
      <c r="BC27" s="31">
        <v>0</v>
      </c>
      <c r="BD27" s="31">
        <v>0</v>
      </c>
      <c r="BE27" s="31">
        <v>0</v>
      </c>
      <c r="BF27" s="31">
        <v>0</v>
      </c>
      <c r="BG27" s="31">
        <v>0</v>
      </c>
      <c r="BH27" s="31">
        <v>0</v>
      </c>
      <c r="BI27" s="31">
        <v>0</v>
      </c>
      <c r="BJ27" s="31">
        <v>0</v>
      </c>
      <c r="BK27" s="31">
        <v>0</v>
      </c>
      <c r="BL27" s="31">
        <v>0</v>
      </c>
      <c r="BM27" s="31">
        <v>0</v>
      </c>
      <c r="BN27" s="31">
        <v>0</v>
      </c>
      <c r="BO27" s="31">
        <v>0</v>
      </c>
      <c r="BP27" s="31">
        <v>0</v>
      </c>
      <c r="BQ27" s="31">
        <v>0</v>
      </c>
      <c r="BR27" s="31">
        <v>0</v>
      </c>
      <c r="BS27" s="31">
        <v>0</v>
      </c>
      <c r="BT27" s="31">
        <v>0</v>
      </c>
      <c r="BU27" s="31">
        <v>0</v>
      </c>
      <c r="BV27" s="31">
        <v>0</v>
      </c>
      <c r="BW27" s="31">
        <v>0</v>
      </c>
      <c r="BX27" s="31">
        <v>0</v>
      </c>
      <c r="BY27" s="31">
        <v>0</v>
      </c>
      <c r="BZ27" s="31">
        <v>0</v>
      </c>
      <c r="CA27" s="31">
        <v>0</v>
      </c>
      <c r="CB27" s="31">
        <v>17.41</v>
      </c>
      <c r="CC27" s="32">
        <v>2.14</v>
      </c>
      <c r="CD27" s="32"/>
      <c r="CE27" s="31">
        <v>0</v>
      </c>
      <c r="CG27" s="31">
        <v>0</v>
      </c>
      <c r="CH27" s="31">
        <v>0</v>
      </c>
      <c r="CI27" s="31">
        <v>0</v>
      </c>
      <c r="CJ27" s="31">
        <v>0</v>
      </c>
      <c r="CK27" s="31">
        <v>0</v>
      </c>
      <c r="CL27" s="31">
        <v>0</v>
      </c>
      <c r="CM27" s="31">
        <v>0</v>
      </c>
      <c r="CN27" s="31">
        <v>0</v>
      </c>
      <c r="CO27" s="31">
        <v>0</v>
      </c>
      <c r="CP27" s="31">
        <v>0</v>
      </c>
      <c r="CQ27" s="31">
        <v>0</v>
      </c>
    </row>
    <row r="28" spans="1:95" s="17" customFormat="1" ht="31.5" x14ac:dyDescent="0.25">
      <c r="A28" s="24" t="str">
        <f>"-"</f>
        <v>-</v>
      </c>
      <c r="B28" s="25" t="s">
        <v>102</v>
      </c>
      <c r="C28" s="26" t="str">
        <f>"40"</f>
        <v>40</v>
      </c>
      <c r="D28" s="26">
        <v>2.54</v>
      </c>
      <c r="E28" s="26">
        <v>0</v>
      </c>
      <c r="F28" s="26">
        <v>0.46</v>
      </c>
      <c r="G28" s="26">
        <v>0</v>
      </c>
      <c r="H28" s="26">
        <v>16.16</v>
      </c>
      <c r="I28" s="26">
        <v>75.719999999999871</v>
      </c>
      <c r="J28" s="26">
        <v>0</v>
      </c>
      <c r="K28" s="26">
        <v>0</v>
      </c>
      <c r="L28" s="26">
        <v>0</v>
      </c>
      <c r="M28" s="26">
        <v>0</v>
      </c>
      <c r="N28" s="26">
        <v>16.16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6">
        <v>0</v>
      </c>
      <c r="AH28" s="26">
        <v>0</v>
      </c>
      <c r="AI28" s="26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7">
        <v>0</v>
      </c>
      <c r="AZ28" s="17">
        <v>0</v>
      </c>
      <c r="BA28" s="17">
        <v>0</v>
      </c>
      <c r="BB28" s="17">
        <v>0</v>
      </c>
      <c r="BC28" s="17">
        <v>0</v>
      </c>
      <c r="BD28" s="17">
        <v>0</v>
      </c>
      <c r="BE28" s="17">
        <v>0</v>
      </c>
      <c r="BF28" s="17">
        <v>0</v>
      </c>
      <c r="BG28" s="17">
        <v>0</v>
      </c>
      <c r="BH28" s="17">
        <v>0</v>
      </c>
      <c r="BI28" s="17">
        <v>0</v>
      </c>
      <c r="BJ28" s="17">
        <v>0</v>
      </c>
      <c r="BK28" s="17">
        <v>0</v>
      </c>
      <c r="BL28" s="17">
        <v>0</v>
      </c>
      <c r="BM28" s="17">
        <v>0</v>
      </c>
      <c r="BN28" s="17">
        <v>0</v>
      </c>
      <c r="BO28" s="17">
        <v>0</v>
      </c>
      <c r="BP28" s="17">
        <v>0</v>
      </c>
      <c r="BQ28" s="17">
        <v>0</v>
      </c>
      <c r="BR28" s="17">
        <v>0</v>
      </c>
      <c r="BS28" s="17">
        <v>0</v>
      </c>
      <c r="BT28" s="17">
        <v>0</v>
      </c>
      <c r="BU28" s="17">
        <v>0</v>
      </c>
      <c r="BV28" s="17">
        <v>0</v>
      </c>
      <c r="BW28" s="17">
        <v>0</v>
      </c>
      <c r="BX28" s="17">
        <v>0</v>
      </c>
      <c r="BY28" s="17">
        <v>0</v>
      </c>
      <c r="BZ28" s="17">
        <v>0</v>
      </c>
      <c r="CA28" s="17">
        <v>0</v>
      </c>
      <c r="CB28" s="17">
        <v>16.13</v>
      </c>
      <c r="CC28" s="27">
        <v>1.76</v>
      </c>
      <c r="CD28" s="27"/>
      <c r="CE28" s="17">
        <v>0</v>
      </c>
      <c r="CG28" s="17">
        <v>0</v>
      </c>
      <c r="CH28" s="17">
        <v>0</v>
      </c>
      <c r="CI28" s="17">
        <v>0</v>
      </c>
      <c r="CJ28" s="17">
        <v>0</v>
      </c>
      <c r="CK28" s="17">
        <v>0</v>
      </c>
      <c r="CL28" s="17">
        <v>0</v>
      </c>
      <c r="CM28" s="17">
        <v>0</v>
      </c>
      <c r="CN28" s="17">
        <v>0</v>
      </c>
      <c r="CO28" s="17">
        <v>0</v>
      </c>
      <c r="CP28" s="17">
        <v>0</v>
      </c>
      <c r="CQ28" s="17">
        <v>0</v>
      </c>
    </row>
    <row r="29" spans="1:95" s="36" customFormat="1" x14ac:dyDescent="0.25">
      <c r="A29" s="33"/>
      <c r="B29" s="34" t="s">
        <v>114</v>
      </c>
      <c r="C29" s="35"/>
      <c r="D29" s="35">
        <v>36.22</v>
      </c>
      <c r="E29" s="35">
        <v>0.35</v>
      </c>
      <c r="F29" s="35">
        <v>18.3</v>
      </c>
      <c r="G29" s="35">
        <v>11.31</v>
      </c>
      <c r="H29" s="35">
        <v>116.91</v>
      </c>
      <c r="I29" s="35">
        <v>750.32</v>
      </c>
      <c r="J29" s="35">
        <v>1.55</v>
      </c>
      <c r="K29" s="35">
        <v>5.98</v>
      </c>
      <c r="L29" s="35">
        <v>0.92</v>
      </c>
      <c r="M29" s="35">
        <v>0</v>
      </c>
      <c r="N29" s="35">
        <v>65.430000000000007</v>
      </c>
      <c r="O29" s="35">
        <v>42.07</v>
      </c>
      <c r="P29" s="35">
        <v>9.41</v>
      </c>
      <c r="Q29" s="35">
        <v>0</v>
      </c>
      <c r="R29" s="35">
        <v>0</v>
      </c>
      <c r="S29" s="35">
        <v>0.26</v>
      </c>
      <c r="T29" s="35">
        <v>6.09</v>
      </c>
      <c r="U29" s="35">
        <v>968.82</v>
      </c>
      <c r="V29" s="35">
        <v>1103.07</v>
      </c>
      <c r="W29" s="35">
        <v>92.34</v>
      </c>
      <c r="X29" s="35">
        <v>213.39</v>
      </c>
      <c r="Y29" s="35">
        <v>276.26</v>
      </c>
      <c r="Z29" s="35">
        <v>12.69</v>
      </c>
      <c r="AA29" s="35">
        <v>0.06</v>
      </c>
      <c r="AB29" s="35">
        <v>4981.68</v>
      </c>
      <c r="AC29" s="35">
        <v>980.49</v>
      </c>
      <c r="AD29" s="35">
        <v>4.8499999999999996</v>
      </c>
      <c r="AE29" s="35">
        <v>0.56999999999999995</v>
      </c>
      <c r="AF29" s="35">
        <v>0.28999999999999998</v>
      </c>
      <c r="AG29" s="35">
        <v>5.17</v>
      </c>
      <c r="AH29" s="35">
        <v>6.35</v>
      </c>
      <c r="AI29" s="35">
        <v>5.96</v>
      </c>
      <c r="AJ29" s="36">
        <v>0</v>
      </c>
      <c r="AK29" s="36">
        <v>0</v>
      </c>
      <c r="AL29" s="36">
        <v>0</v>
      </c>
      <c r="AM29" s="36">
        <v>692.74</v>
      </c>
      <c r="AN29" s="36">
        <v>566.94000000000005</v>
      </c>
      <c r="AO29" s="36">
        <v>208.28</v>
      </c>
      <c r="AP29" s="36">
        <v>375.14</v>
      </c>
      <c r="AQ29" s="36">
        <v>148.27000000000001</v>
      </c>
      <c r="AR29" s="36">
        <v>502.01</v>
      </c>
      <c r="AS29" s="36">
        <v>496.41</v>
      </c>
      <c r="AT29" s="36">
        <v>935.6</v>
      </c>
      <c r="AU29" s="36">
        <v>1022.22</v>
      </c>
      <c r="AV29" s="36">
        <v>242.16</v>
      </c>
      <c r="AW29" s="36">
        <v>558.46</v>
      </c>
      <c r="AX29" s="36">
        <v>1895.5</v>
      </c>
      <c r="AY29" s="36">
        <v>0</v>
      </c>
      <c r="AZ29" s="36">
        <v>393.26</v>
      </c>
      <c r="BA29" s="36">
        <v>476.27</v>
      </c>
      <c r="BB29" s="36">
        <v>355.78</v>
      </c>
      <c r="BC29" s="36">
        <v>223.44</v>
      </c>
      <c r="BD29" s="36">
        <v>0</v>
      </c>
      <c r="BE29" s="36">
        <v>0</v>
      </c>
      <c r="BF29" s="36">
        <v>0</v>
      </c>
      <c r="BG29" s="36">
        <v>0</v>
      </c>
      <c r="BH29" s="36">
        <v>0</v>
      </c>
      <c r="BI29" s="36">
        <v>0.01</v>
      </c>
      <c r="BJ29" s="36">
        <v>0</v>
      </c>
      <c r="BK29" s="36">
        <v>0.9</v>
      </c>
      <c r="BL29" s="36">
        <v>0</v>
      </c>
      <c r="BM29" s="36">
        <v>0.4</v>
      </c>
      <c r="BN29" s="36">
        <v>0.03</v>
      </c>
      <c r="BO29" s="36">
        <v>0.06</v>
      </c>
      <c r="BP29" s="36">
        <v>0</v>
      </c>
      <c r="BQ29" s="36">
        <v>0</v>
      </c>
      <c r="BR29" s="36">
        <v>0.01</v>
      </c>
      <c r="BS29" s="36">
        <v>2.82</v>
      </c>
      <c r="BT29" s="36">
        <v>0.01</v>
      </c>
      <c r="BU29" s="36">
        <v>0</v>
      </c>
      <c r="BV29" s="36">
        <v>6.06</v>
      </c>
      <c r="BW29" s="36">
        <v>7.0000000000000007E-2</v>
      </c>
      <c r="BX29" s="36">
        <v>0</v>
      </c>
      <c r="BY29" s="36">
        <v>0</v>
      </c>
      <c r="BZ29" s="36">
        <v>0</v>
      </c>
      <c r="CA29" s="36">
        <v>0</v>
      </c>
      <c r="CB29" s="36">
        <v>691.08</v>
      </c>
      <c r="CC29" s="15">
        <f>SUM($CC$21:$CC$28)</f>
        <v>62.550000000000004</v>
      </c>
      <c r="CD29" s="15">
        <f>$I$29/$I$36*100</f>
        <v>42.571347517730501</v>
      </c>
      <c r="CE29" s="36">
        <v>830.34</v>
      </c>
      <c r="CG29" s="36">
        <v>0</v>
      </c>
      <c r="CH29" s="36">
        <v>0</v>
      </c>
      <c r="CI29" s="36">
        <v>0</v>
      </c>
      <c r="CJ29" s="36">
        <v>0</v>
      </c>
      <c r="CK29" s="36">
        <v>0</v>
      </c>
      <c r="CL29" s="36">
        <v>0</v>
      </c>
      <c r="CM29" s="36">
        <v>0</v>
      </c>
      <c r="CN29" s="36">
        <v>0</v>
      </c>
      <c r="CO29" s="36">
        <v>0</v>
      </c>
      <c r="CP29" s="36">
        <v>10</v>
      </c>
      <c r="CQ29" s="36">
        <v>1.95</v>
      </c>
    </row>
    <row r="30" spans="1:95" x14ac:dyDescent="0.25">
      <c r="B30" s="23" t="s">
        <v>115</v>
      </c>
    </row>
    <row r="31" spans="1:95" s="31" customFormat="1" ht="47.25" x14ac:dyDescent="0.25">
      <c r="A31" s="28" t="str">
        <f>"8/5"</f>
        <v>8/5</v>
      </c>
      <c r="B31" s="29" t="s">
        <v>116</v>
      </c>
      <c r="C31" s="30" t="str">
        <f>"150"</f>
        <v>150</v>
      </c>
      <c r="D31" s="30">
        <v>24.25</v>
      </c>
      <c r="E31" s="30">
        <v>23.29</v>
      </c>
      <c r="F31" s="30">
        <v>14.24</v>
      </c>
      <c r="G31" s="30">
        <v>1.52</v>
      </c>
      <c r="H31" s="30">
        <v>20.04</v>
      </c>
      <c r="I31" s="30">
        <v>307.50543642608915</v>
      </c>
      <c r="J31" s="30">
        <v>7.92</v>
      </c>
      <c r="K31" s="30">
        <v>0.98</v>
      </c>
      <c r="L31" s="30">
        <v>0</v>
      </c>
      <c r="M31" s="30">
        <v>0</v>
      </c>
      <c r="N31" s="30">
        <v>13.37</v>
      </c>
      <c r="O31" s="30">
        <v>6.34</v>
      </c>
      <c r="P31" s="30">
        <v>0.33</v>
      </c>
      <c r="Q31" s="30">
        <v>0</v>
      </c>
      <c r="R31" s="30">
        <v>0</v>
      </c>
      <c r="S31" s="30">
        <v>1.62</v>
      </c>
      <c r="T31" s="30">
        <v>2.21</v>
      </c>
      <c r="U31" s="30">
        <v>57.85</v>
      </c>
      <c r="V31" s="30">
        <v>157.38</v>
      </c>
      <c r="W31" s="30">
        <v>205.74</v>
      </c>
      <c r="X31" s="30">
        <v>29.96</v>
      </c>
      <c r="Y31" s="30">
        <v>265.66000000000003</v>
      </c>
      <c r="Z31" s="30">
        <v>0.75</v>
      </c>
      <c r="AA31" s="30">
        <v>85.06</v>
      </c>
      <c r="AB31" s="30">
        <v>41.89</v>
      </c>
      <c r="AC31" s="30">
        <v>97.29</v>
      </c>
      <c r="AD31" s="30">
        <v>1.1299999999999999</v>
      </c>
      <c r="AE31" s="30">
        <v>0.06</v>
      </c>
      <c r="AF31" s="30">
        <v>0.33</v>
      </c>
      <c r="AG31" s="30">
        <v>0.59</v>
      </c>
      <c r="AH31" s="30">
        <v>5.66</v>
      </c>
      <c r="AI31" s="30">
        <v>0.34</v>
      </c>
      <c r="AJ31" s="31">
        <v>0</v>
      </c>
      <c r="AK31" s="31">
        <v>0</v>
      </c>
      <c r="AL31" s="31">
        <v>0</v>
      </c>
      <c r="AM31" s="31">
        <v>142.57</v>
      </c>
      <c r="AN31" s="31">
        <v>80.39</v>
      </c>
      <c r="AO31" s="31">
        <v>38.72</v>
      </c>
      <c r="AP31" s="31">
        <v>67.11</v>
      </c>
      <c r="AQ31" s="31">
        <v>23.35</v>
      </c>
      <c r="AR31" s="31">
        <v>90.33</v>
      </c>
      <c r="AS31" s="31">
        <v>71.72</v>
      </c>
      <c r="AT31" s="31">
        <v>96.13</v>
      </c>
      <c r="AU31" s="31">
        <v>104.83</v>
      </c>
      <c r="AV31" s="31">
        <v>41.35</v>
      </c>
      <c r="AW31" s="31">
        <v>57.38</v>
      </c>
      <c r="AX31" s="31">
        <v>396.85</v>
      </c>
      <c r="AY31" s="31">
        <v>0.79</v>
      </c>
      <c r="AZ31" s="31">
        <v>118.77</v>
      </c>
      <c r="BA31" s="31">
        <v>101.67</v>
      </c>
      <c r="BB31" s="31">
        <v>55.47</v>
      </c>
      <c r="BC31" s="31">
        <v>38.69</v>
      </c>
      <c r="BD31" s="31">
        <v>0</v>
      </c>
      <c r="BE31" s="31">
        <v>0</v>
      </c>
      <c r="BF31" s="31">
        <v>0</v>
      </c>
      <c r="BG31" s="31">
        <v>0</v>
      </c>
      <c r="BH31" s="31">
        <v>0</v>
      </c>
      <c r="BI31" s="31">
        <v>0</v>
      </c>
      <c r="BJ31" s="31">
        <v>0</v>
      </c>
      <c r="BK31" s="31">
        <v>0.09</v>
      </c>
      <c r="BL31" s="31">
        <v>0</v>
      </c>
      <c r="BM31" s="31">
        <v>0.06</v>
      </c>
      <c r="BN31" s="31">
        <v>0</v>
      </c>
      <c r="BO31" s="31">
        <v>0.01</v>
      </c>
      <c r="BP31" s="31">
        <v>0</v>
      </c>
      <c r="BQ31" s="31">
        <v>0</v>
      </c>
      <c r="BR31" s="31">
        <v>0</v>
      </c>
      <c r="BS31" s="31">
        <v>0.34</v>
      </c>
      <c r="BT31" s="31">
        <v>0</v>
      </c>
      <c r="BU31" s="31">
        <v>0</v>
      </c>
      <c r="BV31" s="31">
        <v>0.85</v>
      </c>
      <c r="BW31" s="31">
        <v>0</v>
      </c>
      <c r="BX31" s="31">
        <v>0</v>
      </c>
      <c r="BY31" s="31">
        <v>0</v>
      </c>
      <c r="BZ31" s="31">
        <v>0</v>
      </c>
      <c r="CA31" s="31">
        <v>0</v>
      </c>
      <c r="CB31" s="31">
        <v>108.12</v>
      </c>
      <c r="CC31" s="32">
        <v>21.67</v>
      </c>
      <c r="CD31" s="32"/>
      <c r="CE31" s="31">
        <v>92.04</v>
      </c>
      <c r="CG31" s="31">
        <v>0</v>
      </c>
      <c r="CH31" s="31">
        <v>0</v>
      </c>
      <c r="CI31" s="31">
        <v>0</v>
      </c>
      <c r="CJ31" s="31">
        <v>0</v>
      </c>
      <c r="CK31" s="31">
        <v>0</v>
      </c>
      <c r="CL31" s="31">
        <v>0</v>
      </c>
      <c r="CM31" s="31">
        <v>0</v>
      </c>
      <c r="CN31" s="31">
        <v>0</v>
      </c>
      <c r="CO31" s="31">
        <v>0</v>
      </c>
      <c r="CP31" s="31">
        <v>9.75</v>
      </c>
      <c r="CQ31" s="31">
        <v>0.75</v>
      </c>
    </row>
    <row r="32" spans="1:95" s="31" customFormat="1" x14ac:dyDescent="0.25">
      <c r="A32" s="28" t="str">
        <f>"36/10"</f>
        <v>36/10</v>
      </c>
      <c r="B32" s="29" t="s">
        <v>117</v>
      </c>
      <c r="C32" s="30" t="str">
        <f>"200"</f>
        <v>200</v>
      </c>
      <c r="D32" s="30">
        <v>3.5</v>
      </c>
      <c r="E32" s="30">
        <v>2.84</v>
      </c>
      <c r="F32" s="30">
        <v>3.24</v>
      </c>
      <c r="G32" s="30">
        <v>0.54</v>
      </c>
      <c r="H32" s="30">
        <v>23.85</v>
      </c>
      <c r="I32" s="30">
        <v>132.48423435861085</v>
      </c>
      <c r="J32" s="30">
        <v>2.29</v>
      </c>
      <c r="K32" s="30">
        <v>0</v>
      </c>
      <c r="L32" s="30">
        <v>0</v>
      </c>
      <c r="M32" s="30">
        <v>0</v>
      </c>
      <c r="N32" s="30">
        <v>22.42</v>
      </c>
      <c r="O32" s="30">
        <v>0.27</v>
      </c>
      <c r="P32" s="30">
        <v>1.1599999999999999</v>
      </c>
      <c r="Q32" s="30">
        <v>0</v>
      </c>
      <c r="R32" s="30">
        <v>0</v>
      </c>
      <c r="S32" s="30">
        <v>0.24</v>
      </c>
      <c r="T32" s="30">
        <v>0.93</v>
      </c>
      <c r="U32" s="30">
        <v>49.69</v>
      </c>
      <c r="V32" s="30">
        <v>174.49</v>
      </c>
      <c r="W32" s="30">
        <v>108.13</v>
      </c>
      <c r="X32" s="30">
        <v>25.31</v>
      </c>
      <c r="Y32" s="30">
        <v>97.36</v>
      </c>
      <c r="Z32" s="30">
        <v>0.83</v>
      </c>
      <c r="AA32" s="30">
        <v>11.76</v>
      </c>
      <c r="AB32" s="30">
        <v>8.42</v>
      </c>
      <c r="AC32" s="30">
        <v>21.68</v>
      </c>
      <c r="AD32" s="30">
        <v>0.01</v>
      </c>
      <c r="AE32" s="30">
        <v>0.03</v>
      </c>
      <c r="AF32" s="30">
        <v>0.12</v>
      </c>
      <c r="AG32" s="30">
        <v>0.13</v>
      </c>
      <c r="AH32" s="30">
        <v>1.03</v>
      </c>
      <c r="AI32" s="30">
        <v>0.51</v>
      </c>
      <c r="AJ32" s="31">
        <v>0</v>
      </c>
      <c r="AK32" s="31">
        <v>150.22</v>
      </c>
      <c r="AL32" s="31">
        <v>148.37</v>
      </c>
      <c r="AM32" s="31">
        <v>254.35</v>
      </c>
      <c r="AN32" s="31">
        <v>204.59</v>
      </c>
      <c r="AO32" s="31">
        <v>68.2</v>
      </c>
      <c r="AP32" s="31">
        <v>119.8</v>
      </c>
      <c r="AQ32" s="31">
        <v>39.630000000000003</v>
      </c>
      <c r="AR32" s="31">
        <v>134.55000000000001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31">
        <v>169.57</v>
      </c>
      <c r="BC32" s="31">
        <v>23.96</v>
      </c>
      <c r="BD32" s="31">
        <v>0</v>
      </c>
      <c r="BE32" s="31">
        <v>0</v>
      </c>
      <c r="BF32" s="31">
        <v>0</v>
      </c>
      <c r="BG32" s="31">
        <v>0</v>
      </c>
      <c r="BH32" s="31">
        <v>0</v>
      </c>
      <c r="BI32" s="31">
        <v>0</v>
      </c>
      <c r="BJ32" s="31">
        <v>0</v>
      </c>
      <c r="BK32" s="31">
        <v>0</v>
      </c>
      <c r="BL32" s="31">
        <v>0</v>
      </c>
      <c r="BM32" s="31">
        <v>0</v>
      </c>
      <c r="BN32" s="31">
        <v>0</v>
      </c>
      <c r="BO32" s="31">
        <v>0</v>
      </c>
      <c r="BP32" s="31">
        <v>0</v>
      </c>
      <c r="BQ32" s="31">
        <v>0</v>
      </c>
      <c r="BR32" s="31">
        <v>0</v>
      </c>
      <c r="BS32" s="31">
        <v>0</v>
      </c>
      <c r="BT32" s="31">
        <v>0</v>
      </c>
      <c r="BU32" s="31">
        <v>0</v>
      </c>
      <c r="BV32" s="31">
        <v>0</v>
      </c>
      <c r="BW32" s="31">
        <v>0</v>
      </c>
      <c r="BX32" s="31">
        <v>0</v>
      </c>
      <c r="BY32" s="31">
        <v>0</v>
      </c>
      <c r="BZ32" s="31">
        <v>0</v>
      </c>
      <c r="CA32" s="31">
        <v>0</v>
      </c>
      <c r="CB32" s="31">
        <v>196.87</v>
      </c>
      <c r="CC32" s="32">
        <v>8.64</v>
      </c>
      <c r="CD32" s="32"/>
      <c r="CE32" s="31">
        <v>13.17</v>
      </c>
      <c r="CG32" s="31">
        <v>0</v>
      </c>
      <c r="CH32" s="31">
        <v>0</v>
      </c>
      <c r="CI32" s="31">
        <v>0</v>
      </c>
      <c r="CJ32" s="31">
        <v>0</v>
      </c>
      <c r="CK32" s="31">
        <v>0</v>
      </c>
      <c r="CL32" s="31">
        <v>0</v>
      </c>
      <c r="CM32" s="31">
        <v>0</v>
      </c>
      <c r="CN32" s="31">
        <v>0</v>
      </c>
      <c r="CO32" s="31">
        <v>0</v>
      </c>
      <c r="CP32" s="31">
        <v>20</v>
      </c>
      <c r="CQ32" s="31">
        <v>0</v>
      </c>
    </row>
    <row r="33" spans="1:95" s="17" customFormat="1" x14ac:dyDescent="0.25">
      <c r="A33" s="24" t="str">
        <f>"-"</f>
        <v>-</v>
      </c>
      <c r="B33" s="25" t="s">
        <v>118</v>
      </c>
      <c r="C33" s="26" t="str">
        <f>"5"</f>
        <v>5</v>
      </c>
      <c r="D33" s="26">
        <v>0.66</v>
      </c>
      <c r="E33" s="26">
        <v>0.66</v>
      </c>
      <c r="F33" s="26">
        <v>0.78</v>
      </c>
      <c r="G33" s="26">
        <v>0</v>
      </c>
      <c r="H33" s="26">
        <v>5.08</v>
      </c>
      <c r="I33" s="26">
        <v>29.06313253012047</v>
      </c>
      <c r="J33" s="26">
        <v>0.48</v>
      </c>
      <c r="K33" s="26">
        <v>0</v>
      </c>
      <c r="L33" s="26">
        <v>0</v>
      </c>
      <c r="M33" s="26">
        <v>0</v>
      </c>
      <c r="N33" s="26">
        <v>5.08</v>
      </c>
      <c r="O33" s="26">
        <v>0</v>
      </c>
      <c r="P33" s="26">
        <v>0</v>
      </c>
      <c r="Q33" s="26">
        <v>0</v>
      </c>
      <c r="R33" s="26">
        <v>0</v>
      </c>
      <c r="S33" s="26">
        <v>0.04</v>
      </c>
      <c r="T33" s="26">
        <v>0.16</v>
      </c>
      <c r="U33" s="26">
        <v>11.9</v>
      </c>
      <c r="V33" s="26">
        <v>33.42</v>
      </c>
      <c r="W33" s="26">
        <v>28.11</v>
      </c>
      <c r="X33" s="26">
        <v>3.11</v>
      </c>
      <c r="Y33" s="26">
        <v>20.05</v>
      </c>
      <c r="Z33" s="26">
        <v>0.02</v>
      </c>
      <c r="AA33" s="26">
        <v>3.85</v>
      </c>
      <c r="AB33" s="26">
        <v>2.75</v>
      </c>
      <c r="AC33" s="26">
        <v>4.3</v>
      </c>
      <c r="AD33" s="26">
        <v>0.02</v>
      </c>
      <c r="AE33" s="26">
        <v>0.01</v>
      </c>
      <c r="AF33" s="26">
        <v>0.03</v>
      </c>
      <c r="AG33" s="26">
        <v>0.02</v>
      </c>
      <c r="AH33" s="26">
        <v>0.16</v>
      </c>
      <c r="AI33" s="26">
        <v>0.09</v>
      </c>
      <c r="AJ33" s="17">
        <v>0</v>
      </c>
      <c r="AK33" s="17">
        <v>0</v>
      </c>
      <c r="AL33" s="17">
        <v>0</v>
      </c>
      <c r="AM33" s="17">
        <v>49.26</v>
      </c>
      <c r="AN33" s="17">
        <v>49.45</v>
      </c>
      <c r="AO33" s="17">
        <v>15.11</v>
      </c>
      <c r="AP33" s="17">
        <v>27.84</v>
      </c>
      <c r="AQ33" s="17">
        <v>8.6999999999999993</v>
      </c>
      <c r="AR33" s="17">
        <v>29.3</v>
      </c>
      <c r="AS33" s="17">
        <v>21.61</v>
      </c>
      <c r="AT33" s="17">
        <v>21.98</v>
      </c>
      <c r="AU33" s="17">
        <v>48.53</v>
      </c>
      <c r="AV33" s="17">
        <v>15.57</v>
      </c>
      <c r="AW33" s="17">
        <v>12.82</v>
      </c>
      <c r="AX33" s="17">
        <v>145.68</v>
      </c>
      <c r="AY33" s="17">
        <v>0</v>
      </c>
      <c r="AZ33" s="17">
        <v>71.42</v>
      </c>
      <c r="BA33" s="17">
        <v>38.270000000000003</v>
      </c>
      <c r="BB33" s="17">
        <v>30.95</v>
      </c>
      <c r="BC33" s="17">
        <v>6.32</v>
      </c>
      <c r="BD33" s="17">
        <v>0</v>
      </c>
      <c r="BE33" s="17">
        <v>0</v>
      </c>
      <c r="BF33" s="17">
        <v>0</v>
      </c>
      <c r="BG33" s="17">
        <v>0</v>
      </c>
      <c r="BH33" s="17">
        <v>0</v>
      </c>
      <c r="BI33" s="17">
        <v>0</v>
      </c>
      <c r="BJ33" s="17">
        <v>0</v>
      </c>
      <c r="BK33" s="17">
        <v>0</v>
      </c>
      <c r="BL33" s="17">
        <v>0</v>
      </c>
      <c r="BM33" s="17">
        <v>0</v>
      </c>
      <c r="BN33" s="17">
        <v>0</v>
      </c>
      <c r="BO33" s="17">
        <v>0</v>
      </c>
      <c r="BP33" s="17">
        <v>0</v>
      </c>
      <c r="BQ33" s="17">
        <v>0</v>
      </c>
      <c r="BR33" s="17">
        <v>0</v>
      </c>
      <c r="BS33" s="17">
        <v>0.23</v>
      </c>
      <c r="BT33" s="17">
        <v>0</v>
      </c>
      <c r="BU33" s="17">
        <v>0</v>
      </c>
      <c r="BV33" s="17">
        <v>0.02</v>
      </c>
      <c r="BW33" s="17">
        <v>0.01</v>
      </c>
      <c r="BX33" s="17">
        <v>0.01</v>
      </c>
      <c r="BY33" s="17">
        <v>0</v>
      </c>
      <c r="BZ33" s="17">
        <v>0</v>
      </c>
      <c r="CA33" s="17">
        <v>0</v>
      </c>
      <c r="CB33" s="17">
        <v>2.44</v>
      </c>
      <c r="CC33" s="27">
        <v>1.87</v>
      </c>
      <c r="CD33" s="27"/>
      <c r="CE33" s="17">
        <v>4.3</v>
      </c>
      <c r="CG33" s="17">
        <v>0</v>
      </c>
      <c r="CH33" s="17">
        <v>0</v>
      </c>
      <c r="CI33" s="17">
        <v>0</v>
      </c>
      <c r="CJ33" s="17">
        <v>0</v>
      </c>
      <c r="CK33" s="17">
        <v>0</v>
      </c>
      <c r="CL33" s="17">
        <v>0</v>
      </c>
      <c r="CM33" s="17">
        <v>0</v>
      </c>
      <c r="CN33" s="17">
        <v>0</v>
      </c>
      <c r="CO33" s="17">
        <v>0</v>
      </c>
      <c r="CP33" s="17">
        <v>0</v>
      </c>
      <c r="CQ33" s="17">
        <v>0</v>
      </c>
    </row>
    <row r="34" spans="1:95" s="36" customFormat="1" ht="31.5" x14ac:dyDescent="0.25">
      <c r="A34" s="33"/>
      <c r="B34" s="34" t="s">
        <v>119</v>
      </c>
      <c r="C34" s="35"/>
      <c r="D34" s="35">
        <v>28.41</v>
      </c>
      <c r="E34" s="35">
        <v>26.8</v>
      </c>
      <c r="F34" s="35">
        <v>18.260000000000002</v>
      </c>
      <c r="G34" s="35">
        <v>2.06</v>
      </c>
      <c r="H34" s="35">
        <v>48.98</v>
      </c>
      <c r="I34" s="35">
        <v>469.05</v>
      </c>
      <c r="J34" s="35">
        <v>10.69</v>
      </c>
      <c r="K34" s="35">
        <v>0.98</v>
      </c>
      <c r="L34" s="35">
        <v>0</v>
      </c>
      <c r="M34" s="35">
        <v>0</v>
      </c>
      <c r="N34" s="35">
        <v>40.869999999999997</v>
      </c>
      <c r="O34" s="35">
        <v>6.61</v>
      </c>
      <c r="P34" s="35">
        <v>1.49</v>
      </c>
      <c r="Q34" s="35">
        <v>0</v>
      </c>
      <c r="R34" s="35">
        <v>0</v>
      </c>
      <c r="S34" s="35">
        <v>1.9</v>
      </c>
      <c r="T34" s="35">
        <v>3.31</v>
      </c>
      <c r="U34" s="35">
        <v>119.44</v>
      </c>
      <c r="V34" s="35">
        <v>365.29</v>
      </c>
      <c r="W34" s="35">
        <v>341.98</v>
      </c>
      <c r="X34" s="35">
        <v>58.38</v>
      </c>
      <c r="Y34" s="35">
        <v>383.07</v>
      </c>
      <c r="Z34" s="35">
        <v>1.6</v>
      </c>
      <c r="AA34" s="35">
        <v>100.67</v>
      </c>
      <c r="AB34" s="35">
        <v>53.06</v>
      </c>
      <c r="AC34" s="35">
        <v>123.27</v>
      </c>
      <c r="AD34" s="35">
        <v>1.1599999999999999</v>
      </c>
      <c r="AE34" s="35">
        <v>0.09</v>
      </c>
      <c r="AF34" s="35">
        <v>0.49</v>
      </c>
      <c r="AG34" s="35">
        <v>0.74</v>
      </c>
      <c r="AH34" s="35">
        <v>6.85</v>
      </c>
      <c r="AI34" s="35">
        <v>0.94</v>
      </c>
      <c r="AJ34" s="36">
        <v>0</v>
      </c>
      <c r="AK34" s="36">
        <v>150.22</v>
      </c>
      <c r="AL34" s="36">
        <v>148.37</v>
      </c>
      <c r="AM34" s="36">
        <v>446.18</v>
      </c>
      <c r="AN34" s="36">
        <v>334.42</v>
      </c>
      <c r="AO34" s="36">
        <v>122.03</v>
      </c>
      <c r="AP34" s="36">
        <v>214.75</v>
      </c>
      <c r="AQ34" s="36">
        <v>71.680000000000007</v>
      </c>
      <c r="AR34" s="36">
        <v>254.18</v>
      </c>
      <c r="AS34" s="36">
        <v>93.33</v>
      </c>
      <c r="AT34" s="36">
        <v>118.11</v>
      </c>
      <c r="AU34" s="36">
        <v>153.36000000000001</v>
      </c>
      <c r="AV34" s="36">
        <v>56.91</v>
      </c>
      <c r="AW34" s="36">
        <v>70.2</v>
      </c>
      <c r="AX34" s="36">
        <v>542.53</v>
      </c>
      <c r="AY34" s="36">
        <v>0.79</v>
      </c>
      <c r="AZ34" s="36">
        <v>190.19</v>
      </c>
      <c r="BA34" s="36">
        <v>139.94</v>
      </c>
      <c r="BB34" s="36">
        <v>255.99</v>
      </c>
      <c r="BC34" s="36">
        <v>68.97</v>
      </c>
      <c r="BD34" s="36">
        <v>0</v>
      </c>
      <c r="BE34" s="36">
        <v>0</v>
      </c>
      <c r="BF34" s="36">
        <v>0</v>
      </c>
      <c r="BG34" s="36">
        <v>0</v>
      </c>
      <c r="BH34" s="36">
        <v>0</v>
      </c>
      <c r="BI34" s="36">
        <v>0</v>
      </c>
      <c r="BJ34" s="36">
        <v>0</v>
      </c>
      <c r="BK34" s="36">
        <v>0.09</v>
      </c>
      <c r="BL34" s="36">
        <v>0</v>
      </c>
      <c r="BM34" s="36">
        <v>0.06</v>
      </c>
      <c r="BN34" s="36">
        <v>0</v>
      </c>
      <c r="BO34" s="36">
        <v>0.01</v>
      </c>
      <c r="BP34" s="36">
        <v>0</v>
      </c>
      <c r="BQ34" s="36">
        <v>0</v>
      </c>
      <c r="BR34" s="36">
        <v>0</v>
      </c>
      <c r="BS34" s="36">
        <v>0.56999999999999995</v>
      </c>
      <c r="BT34" s="36">
        <v>0</v>
      </c>
      <c r="BU34" s="36">
        <v>0</v>
      </c>
      <c r="BV34" s="36">
        <v>0.87</v>
      </c>
      <c r="BW34" s="36">
        <v>0.01</v>
      </c>
      <c r="BX34" s="36">
        <v>0.01</v>
      </c>
      <c r="BY34" s="36">
        <v>0</v>
      </c>
      <c r="BZ34" s="36">
        <v>0</v>
      </c>
      <c r="CA34" s="36">
        <v>0</v>
      </c>
      <c r="CB34" s="36">
        <v>307.42</v>
      </c>
      <c r="CC34" s="15">
        <f>SUM($CC$30:$CC$33)</f>
        <v>32.18</v>
      </c>
      <c r="CD34" s="15">
        <f>$I$34/$I$36*100</f>
        <v>26.612765957446811</v>
      </c>
      <c r="CE34" s="36">
        <v>109.51</v>
      </c>
      <c r="CG34" s="36">
        <v>0</v>
      </c>
      <c r="CH34" s="36">
        <v>0</v>
      </c>
      <c r="CI34" s="36">
        <v>0</v>
      </c>
      <c r="CJ34" s="36">
        <v>0</v>
      </c>
      <c r="CK34" s="36">
        <v>0</v>
      </c>
      <c r="CL34" s="36">
        <v>0</v>
      </c>
      <c r="CM34" s="36">
        <v>0</v>
      </c>
      <c r="CN34" s="36">
        <v>0</v>
      </c>
      <c r="CO34" s="36">
        <v>0</v>
      </c>
      <c r="CP34" s="36">
        <v>29.75</v>
      </c>
      <c r="CQ34" s="36">
        <v>0.75</v>
      </c>
    </row>
    <row r="35" spans="1:95" s="36" customFormat="1" x14ac:dyDescent="0.25">
      <c r="A35" s="33"/>
      <c r="B35" s="34" t="s">
        <v>120</v>
      </c>
      <c r="C35" s="35"/>
      <c r="D35" s="35">
        <v>81.31</v>
      </c>
      <c r="E35" s="35">
        <v>32.630000000000003</v>
      </c>
      <c r="F35" s="35">
        <v>56.07</v>
      </c>
      <c r="G35" s="35">
        <v>15.92</v>
      </c>
      <c r="H35" s="35">
        <v>258.55</v>
      </c>
      <c r="I35" s="35">
        <v>1816.9</v>
      </c>
      <c r="J35" s="35">
        <v>21.51</v>
      </c>
      <c r="K35" s="35">
        <v>7.21</v>
      </c>
      <c r="L35" s="35">
        <v>0.92</v>
      </c>
      <c r="M35" s="35">
        <v>0</v>
      </c>
      <c r="N35" s="35">
        <v>174.22</v>
      </c>
      <c r="O35" s="35">
        <v>68.38</v>
      </c>
      <c r="P35" s="35">
        <v>15.95</v>
      </c>
      <c r="Q35" s="35">
        <v>0</v>
      </c>
      <c r="R35" s="35">
        <v>0</v>
      </c>
      <c r="S35" s="35">
        <v>4.26</v>
      </c>
      <c r="T35" s="35">
        <v>12.71</v>
      </c>
      <c r="U35" s="35">
        <v>1596.4</v>
      </c>
      <c r="V35" s="35">
        <v>1935.55</v>
      </c>
      <c r="W35" s="35">
        <v>713.72</v>
      </c>
      <c r="X35" s="35">
        <v>346.08</v>
      </c>
      <c r="Y35" s="35">
        <v>924.98</v>
      </c>
      <c r="Z35" s="35">
        <v>15.81</v>
      </c>
      <c r="AA35" s="35">
        <v>182.54</v>
      </c>
      <c r="AB35" s="35">
        <v>5191.92</v>
      </c>
      <c r="AC35" s="35">
        <v>1230.8699999999999</v>
      </c>
      <c r="AD35" s="35">
        <v>7.05</v>
      </c>
      <c r="AE35" s="35">
        <v>0.9</v>
      </c>
      <c r="AF35" s="35">
        <v>1.01</v>
      </c>
      <c r="AG35" s="35">
        <v>6.6</v>
      </c>
      <c r="AH35" s="35">
        <v>16.809999999999999</v>
      </c>
      <c r="AI35" s="35">
        <v>68.19</v>
      </c>
      <c r="AJ35" s="36">
        <v>0</v>
      </c>
      <c r="AK35" s="36">
        <v>461.31</v>
      </c>
      <c r="AL35" s="36">
        <v>409.9</v>
      </c>
      <c r="AM35" s="36">
        <v>1837.85</v>
      </c>
      <c r="AN35" s="36">
        <v>1399.48</v>
      </c>
      <c r="AO35" s="36">
        <v>494.42</v>
      </c>
      <c r="AP35" s="36">
        <v>931.24</v>
      </c>
      <c r="AQ35" s="36">
        <v>404.26</v>
      </c>
      <c r="AR35" s="36">
        <v>1208.8800000000001</v>
      </c>
      <c r="AS35" s="36">
        <v>847.54</v>
      </c>
      <c r="AT35" s="36">
        <v>1408.73</v>
      </c>
      <c r="AU35" s="36">
        <v>1676.24</v>
      </c>
      <c r="AV35" s="36">
        <v>467.77</v>
      </c>
      <c r="AW35" s="36">
        <v>1036.1400000000001</v>
      </c>
      <c r="AX35" s="36">
        <v>3726.27</v>
      </c>
      <c r="AY35" s="36">
        <v>0.79</v>
      </c>
      <c r="AZ35" s="36">
        <v>1130.8699999999999</v>
      </c>
      <c r="BA35" s="36">
        <v>948.25</v>
      </c>
      <c r="BB35" s="36">
        <v>1066.6500000000001</v>
      </c>
      <c r="BC35" s="36">
        <v>433.39</v>
      </c>
      <c r="BD35" s="36">
        <v>0.35</v>
      </c>
      <c r="BE35" s="36">
        <v>0.09</v>
      </c>
      <c r="BF35" s="36">
        <v>0.11</v>
      </c>
      <c r="BG35" s="36">
        <v>0.31</v>
      </c>
      <c r="BH35" s="36">
        <v>0.38</v>
      </c>
      <c r="BI35" s="36">
        <v>1.1499999999999999</v>
      </c>
      <c r="BJ35" s="36">
        <v>0.05</v>
      </c>
      <c r="BK35" s="36">
        <v>4.5599999999999996</v>
      </c>
      <c r="BL35" s="36">
        <v>0.01</v>
      </c>
      <c r="BM35" s="36">
        <v>1.38</v>
      </c>
      <c r="BN35" s="36">
        <v>0.05</v>
      </c>
      <c r="BO35" s="36">
        <v>7.0000000000000007E-2</v>
      </c>
      <c r="BP35" s="36">
        <v>0</v>
      </c>
      <c r="BQ35" s="36">
        <v>0.14000000000000001</v>
      </c>
      <c r="BR35" s="36">
        <v>0.36</v>
      </c>
      <c r="BS35" s="36">
        <v>6.83</v>
      </c>
      <c r="BT35" s="36">
        <v>0.01</v>
      </c>
      <c r="BU35" s="36">
        <v>0</v>
      </c>
      <c r="BV35" s="36">
        <v>7.92</v>
      </c>
      <c r="BW35" s="36">
        <v>0.1</v>
      </c>
      <c r="BX35" s="36">
        <v>0.01</v>
      </c>
      <c r="BY35" s="36">
        <v>0</v>
      </c>
      <c r="BZ35" s="36">
        <v>0</v>
      </c>
      <c r="CA35" s="36">
        <v>0</v>
      </c>
      <c r="CB35" s="36">
        <v>1545.72</v>
      </c>
      <c r="CC35" s="15">
        <v>145.46999999999997</v>
      </c>
      <c r="CD35" s="15"/>
      <c r="CE35" s="36">
        <v>1047.8599999999999</v>
      </c>
      <c r="CG35" s="36">
        <v>0</v>
      </c>
      <c r="CH35" s="36">
        <v>0</v>
      </c>
      <c r="CI35" s="36">
        <v>0</v>
      </c>
      <c r="CJ35" s="36">
        <v>0</v>
      </c>
      <c r="CK35" s="36">
        <v>0</v>
      </c>
      <c r="CL35" s="36">
        <v>0</v>
      </c>
      <c r="CM35" s="36">
        <v>0</v>
      </c>
      <c r="CN35" s="36">
        <v>0</v>
      </c>
      <c r="CO35" s="36">
        <v>0</v>
      </c>
      <c r="CP35" s="36">
        <v>53.75</v>
      </c>
      <c r="CQ35" s="36">
        <v>3.5</v>
      </c>
    </row>
    <row r="36" spans="1:95" ht="47.25" x14ac:dyDescent="0.25">
      <c r="B36" s="8" t="s">
        <v>121</v>
      </c>
      <c r="D36" s="10">
        <v>57.75</v>
      </c>
      <c r="E36" s="10">
        <v>0</v>
      </c>
      <c r="F36" s="10">
        <v>59.25</v>
      </c>
      <c r="G36" s="10">
        <v>0</v>
      </c>
      <c r="H36" s="10">
        <v>251.25</v>
      </c>
      <c r="I36" s="10">
        <v>1762.5</v>
      </c>
      <c r="W36" s="10">
        <v>0</v>
      </c>
      <c r="X36" s="10">
        <v>0</v>
      </c>
      <c r="Y36" s="10">
        <v>0</v>
      </c>
      <c r="Z36" s="10">
        <v>0</v>
      </c>
      <c r="AB36" s="10">
        <v>0</v>
      </c>
      <c r="AC36" s="10">
        <v>525</v>
      </c>
      <c r="AD36" s="10">
        <v>0</v>
      </c>
      <c r="AE36" s="10">
        <v>0.89999999999999991</v>
      </c>
      <c r="AI36" s="10">
        <v>45</v>
      </c>
    </row>
    <row r="37" spans="1:95" x14ac:dyDescent="0.25">
      <c r="B37" s="8" t="s">
        <v>122</v>
      </c>
      <c r="D37" s="10">
        <f>D35-D36</f>
        <v>23.560000000000002</v>
      </c>
      <c r="E37" s="10">
        <f>E35-E36</f>
        <v>32.630000000000003</v>
      </c>
      <c r="F37" s="10">
        <f>F35-F36</f>
        <v>-3.1799999999999997</v>
      </c>
      <c r="G37" s="10">
        <f>G35-G36</f>
        <v>15.92</v>
      </c>
      <c r="H37" s="10">
        <f>H35-H36</f>
        <v>7.3000000000000114</v>
      </c>
      <c r="I37" s="10">
        <f>I35-I36</f>
        <v>54.400000000000091</v>
      </c>
      <c r="W37" s="10">
        <f>W35-W36</f>
        <v>713.72</v>
      </c>
      <c r="X37" s="10">
        <f>X35-X36</f>
        <v>346.08</v>
      </c>
      <c r="Y37" s="10">
        <f>Y35-Y36</f>
        <v>924.98</v>
      </c>
      <c r="Z37" s="10">
        <f>Z35-Z36</f>
        <v>15.81</v>
      </c>
      <c r="AA37" s="10">
        <f>AA35-AA36</f>
        <v>182.54</v>
      </c>
      <c r="AB37" s="10">
        <f>AB35-AB36</f>
        <v>5191.92</v>
      </c>
      <c r="AC37" s="10">
        <f>AC35-AC36</f>
        <v>705.86999999999989</v>
      </c>
      <c r="AD37" s="10">
        <f>AD35-AD36</f>
        <v>7.05</v>
      </c>
      <c r="AE37" s="10">
        <f>AE35-AE36</f>
        <v>0</v>
      </c>
      <c r="AI37" s="10">
        <f>AI35-AI36</f>
        <v>23.189999999999998</v>
      </c>
    </row>
    <row r="38" spans="1:95" ht="31.5" x14ac:dyDescent="0.25">
      <c r="B38" s="8" t="s">
        <v>123</v>
      </c>
      <c r="D38" s="10">
        <v>18</v>
      </c>
      <c r="F38" s="10">
        <v>28</v>
      </c>
      <c r="H38" s="10">
        <v>53</v>
      </c>
    </row>
    <row r="44" spans="1:95" ht="31.5" x14ac:dyDescent="0.25">
      <c r="B44" s="8" t="s">
        <v>89</v>
      </c>
    </row>
    <row r="45" spans="1:95" x14ac:dyDescent="0.25">
      <c r="B45" s="8" t="s">
        <v>90</v>
      </c>
    </row>
    <row r="46" spans="1:95" ht="31.5" x14ac:dyDescent="0.25">
      <c r="B46" s="8" t="s">
        <v>91</v>
      </c>
    </row>
    <row r="47" spans="1:95" x14ac:dyDescent="0.25">
      <c r="B47" s="8" t="s">
        <v>92</v>
      </c>
    </row>
  </sheetData>
  <mergeCells count="13">
    <mergeCell ref="D8:E8"/>
    <mergeCell ref="CD8:CD9"/>
    <mergeCell ref="CC8:CC9"/>
    <mergeCell ref="A2:CD2"/>
    <mergeCell ref="A6:C6"/>
    <mergeCell ref="W8:Z8"/>
    <mergeCell ref="F8:G8"/>
    <mergeCell ref="H8:H9"/>
    <mergeCell ref="I8:I9"/>
    <mergeCell ref="A8:A9"/>
    <mergeCell ref="B8:B9"/>
    <mergeCell ref="AI8:AI9"/>
    <mergeCell ref="C8:C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I8" sqref="I8"/>
    </sheetView>
  </sheetViews>
  <sheetFormatPr defaultRowHeight="15" x14ac:dyDescent="0.25"/>
  <cols>
    <col min="1" max="1" width="12.140625" style="37" customWidth="1"/>
    <col min="2" max="2" width="11.5703125" style="37" customWidth="1"/>
    <col min="3" max="3" width="8" style="37" customWidth="1"/>
    <col min="4" max="4" width="41.5703125" style="37" customWidth="1"/>
    <col min="5" max="5" width="10.140625" style="84" customWidth="1"/>
    <col min="6" max="6" width="9.140625" style="37"/>
    <col min="7" max="7" width="13.42578125" style="37" customWidth="1"/>
    <col min="8" max="8" width="7.7109375" style="37" customWidth="1"/>
    <col min="9" max="9" width="7.85546875" style="37" customWidth="1"/>
    <col min="10" max="10" width="10.42578125" style="37" customWidth="1"/>
    <col min="11" max="16384" width="9.140625" style="37"/>
  </cols>
  <sheetData>
    <row r="1" spans="1:10" x14ac:dyDescent="0.25">
      <c r="A1" s="37" t="s">
        <v>124</v>
      </c>
      <c r="B1" s="38" t="s">
        <v>125</v>
      </c>
      <c r="C1" s="39"/>
      <c r="D1" s="40"/>
      <c r="E1" s="37" t="s">
        <v>126</v>
      </c>
      <c r="F1" s="41"/>
      <c r="I1" s="37" t="s">
        <v>127</v>
      </c>
      <c r="J1" s="42">
        <v>44634</v>
      </c>
    </row>
    <row r="2" spans="1:10" ht="7.5" customHeight="1" thickBot="1" x14ac:dyDescent="0.3">
      <c r="E2" s="37"/>
    </row>
    <row r="3" spans="1:10" ht="15.75" thickBot="1" x14ac:dyDescent="0.3">
      <c r="A3" s="43" t="s">
        <v>128</v>
      </c>
      <c r="B3" s="44" t="s">
        <v>129</v>
      </c>
      <c r="C3" s="44" t="s">
        <v>130</v>
      </c>
      <c r="D3" s="44" t="s">
        <v>131</v>
      </c>
      <c r="E3" s="44" t="s">
        <v>132</v>
      </c>
      <c r="F3" s="44" t="s">
        <v>133</v>
      </c>
      <c r="G3" s="44" t="s">
        <v>134</v>
      </c>
      <c r="H3" s="44" t="s">
        <v>135</v>
      </c>
      <c r="I3" s="44" t="s">
        <v>136</v>
      </c>
      <c r="J3" s="45" t="s">
        <v>137</v>
      </c>
    </row>
    <row r="4" spans="1:10" ht="30" x14ac:dyDescent="0.25">
      <c r="A4" s="46" t="s">
        <v>96</v>
      </c>
      <c r="B4" s="47" t="s">
        <v>138</v>
      </c>
      <c r="C4" s="85" t="s">
        <v>154</v>
      </c>
      <c r="D4" s="49" t="s">
        <v>97</v>
      </c>
      <c r="E4" s="50" t="s">
        <v>155</v>
      </c>
      <c r="F4" s="51">
        <v>6.65</v>
      </c>
      <c r="G4" s="52">
        <v>208.59458329411763</v>
      </c>
      <c r="H4" s="52">
        <v>6.32</v>
      </c>
      <c r="I4" s="52">
        <v>7.8</v>
      </c>
      <c r="J4" s="53">
        <v>29.07</v>
      </c>
    </row>
    <row r="5" spans="1:10" x14ac:dyDescent="0.25">
      <c r="A5" s="54"/>
      <c r="B5" s="55"/>
      <c r="C5" s="86" t="s">
        <v>156</v>
      </c>
      <c r="D5" s="56" t="s">
        <v>98</v>
      </c>
      <c r="E5" s="41" t="s">
        <v>157</v>
      </c>
      <c r="F5" s="57">
        <v>4.32</v>
      </c>
      <c r="G5" s="58">
        <v>61.944000000000003</v>
      </c>
      <c r="H5" s="58">
        <v>3.16</v>
      </c>
      <c r="I5" s="58">
        <v>5.4</v>
      </c>
      <c r="J5" s="59">
        <v>0</v>
      </c>
    </row>
    <row r="6" spans="1:10" x14ac:dyDescent="0.25">
      <c r="A6" s="54"/>
      <c r="B6" s="60" t="s">
        <v>139</v>
      </c>
      <c r="C6" s="86" t="s">
        <v>158</v>
      </c>
      <c r="D6" s="56" t="s">
        <v>99</v>
      </c>
      <c r="E6" s="41" t="s">
        <v>155</v>
      </c>
      <c r="F6" s="57">
        <v>0.75</v>
      </c>
      <c r="G6" s="58">
        <v>37.769839999999995</v>
      </c>
      <c r="H6" s="58">
        <v>0.08</v>
      </c>
      <c r="I6" s="58">
        <v>0.02</v>
      </c>
      <c r="J6" s="59">
        <v>9.82</v>
      </c>
    </row>
    <row r="7" spans="1:10" x14ac:dyDescent="0.25">
      <c r="A7" s="54"/>
      <c r="B7" s="60" t="s">
        <v>140</v>
      </c>
      <c r="C7" s="86" t="s">
        <v>156</v>
      </c>
      <c r="D7" s="56" t="s">
        <v>100</v>
      </c>
      <c r="E7" s="41" t="s">
        <v>159</v>
      </c>
      <c r="F7" s="57">
        <v>1.98</v>
      </c>
      <c r="G7" s="58">
        <v>111.15887096774192</v>
      </c>
      <c r="H7" s="58">
        <v>3.28</v>
      </c>
      <c r="I7" s="58">
        <v>1.38</v>
      </c>
      <c r="J7" s="59">
        <v>22.52</v>
      </c>
    </row>
    <row r="8" spans="1:10" x14ac:dyDescent="0.25">
      <c r="A8" s="54"/>
      <c r="B8" s="60" t="s">
        <v>141</v>
      </c>
      <c r="C8" s="86" t="s">
        <v>156</v>
      </c>
      <c r="D8" s="56" t="s">
        <v>101</v>
      </c>
      <c r="E8" s="41" t="s">
        <v>160</v>
      </c>
      <c r="F8" s="57">
        <v>1.55</v>
      </c>
      <c r="G8" s="58">
        <v>37.377000000000002</v>
      </c>
      <c r="H8" s="58">
        <v>0.03</v>
      </c>
      <c r="I8" s="58">
        <v>4.13</v>
      </c>
      <c r="J8" s="59">
        <v>0.04</v>
      </c>
    </row>
    <row r="9" spans="1:10" x14ac:dyDescent="0.25">
      <c r="A9" s="54"/>
      <c r="B9" s="55"/>
      <c r="C9" s="86" t="s">
        <v>156</v>
      </c>
      <c r="D9" s="56" t="s">
        <v>102</v>
      </c>
      <c r="E9" s="41" t="s">
        <v>159</v>
      </c>
      <c r="F9" s="57">
        <v>1.76</v>
      </c>
      <c r="G9" s="58">
        <v>75.719999999999871</v>
      </c>
      <c r="H9" s="58">
        <v>2.54</v>
      </c>
      <c r="I9" s="58">
        <v>0.46</v>
      </c>
      <c r="J9" s="59">
        <v>16.16</v>
      </c>
    </row>
    <row r="10" spans="1:10" ht="15.75" thickBot="1" x14ac:dyDescent="0.3">
      <c r="A10" s="61"/>
      <c r="B10" s="62"/>
      <c r="C10" s="62"/>
      <c r="D10" s="63"/>
      <c r="E10" s="64"/>
      <c r="F10" s="65"/>
      <c r="G10" s="66"/>
      <c r="H10" s="66"/>
      <c r="I10" s="66"/>
      <c r="J10" s="67"/>
    </row>
    <row r="11" spans="1:10" x14ac:dyDescent="0.25">
      <c r="A11" s="46" t="s">
        <v>142</v>
      </c>
      <c r="B11" s="68" t="s">
        <v>141</v>
      </c>
      <c r="C11" s="48"/>
      <c r="D11" s="49" t="s">
        <v>170</v>
      </c>
      <c r="E11" s="50" t="s">
        <v>171</v>
      </c>
      <c r="F11" s="51">
        <v>33.729999999999997</v>
      </c>
      <c r="G11" s="52">
        <v>65</v>
      </c>
      <c r="H11" s="52">
        <v>1.28</v>
      </c>
      <c r="I11" s="52">
        <v>0.32</v>
      </c>
      <c r="J11" s="53">
        <v>15.04</v>
      </c>
    </row>
    <row r="12" spans="1:10" x14ac:dyDescent="0.25">
      <c r="A12" s="54"/>
      <c r="B12" s="55"/>
      <c r="C12" s="55"/>
      <c r="D12" s="56"/>
      <c r="E12" s="41"/>
      <c r="F12" s="57"/>
      <c r="G12" s="58"/>
      <c r="H12" s="58"/>
      <c r="I12" s="58"/>
      <c r="J12" s="59"/>
    </row>
    <row r="13" spans="1:10" ht="15.75" thickBot="1" x14ac:dyDescent="0.3">
      <c r="A13" s="61"/>
      <c r="B13" s="62"/>
      <c r="C13" s="62"/>
      <c r="D13" s="63"/>
      <c r="E13" s="64"/>
      <c r="F13" s="65"/>
      <c r="G13" s="66"/>
      <c r="H13" s="66"/>
      <c r="I13" s="66"/>
      <c r="J13" s="67"/>
    </row>
    <row r="14" spans="1:10" ht="30" x14ac:dyDescent="0.25">
      <c r="A14" s="54" t="s">
        <v>107</v>
      </c>
      <c r="B14" s="69" t="s">
        <v>143</v>
      </c>
      <c r="C14" s="87" t="s">
        <v>161</v>
      </c>
      <c r="D14" s="71" t="s">
        <v>108</v>
      </c>
      <c r="E14" s="72" t="s">
        <v>162</v>
      </c>
      <c r="F14" s="73">
        <v>12.91</v>
      </c>
      <c r="G14" s="74">
        <v>102.79272586799998</v>
      </c>
      <c r="H14" s="74">
        <v>0.87</v>
      </c>
      <c r="I14" s="74">
        <v>8.6</v>
      </c>
      <c r="J14" s="75">
        <v>6.07</v>
      </c>
    </row>
    <row r="15" spans="1:10" x14ac:dyDescent="0.25">
      <c r="A15" s="54"/>
      <c r="B15" s="60" t="s">
        <v>144</v>
      </c>
      <c r="C15" s="86" t="s">
        <v>163</v>
      </c>
      <c r="D15" s="56" t="s">
        <v>109</v>
      </c>
      <c r="E15" s="41" t="s">
        <v>155</v>
      </c>
      <c r="F15" s="57">
        <v>5.19</v>
      </c>
      <c r="G15" s="58">
        <v>131.244416</v>
      </c>
      <c r="H15" s="58">
        <v>4.43</v>
      </c>
      <c r="I15" s="58">
        <v>4.45</v>
      </c>
      <c r="J15" s="59">
        <v>19.45</v>
      </c>
    </row>
    <row r="16" spans="1:10" x14ac:dyDescent="0.25">
      <c r="A16" s="54"/>
      <c r="B16" s="60" t="s">
        <v>145</v>
      </c>
      <c r="C16" s="86" t="s">
        <v>164</v>
      </c>
      <c r="D16" s="56" t="s">
        <v>110</v>
      </c>
      <c r="E16" s="41" t="s">
        <v>162</v>
      </c>
      <c r="F16" s="57">
        <v>29.94</v>
      </c>
      <c r="G16" s="58">
        <v>124.01371148717948</v>
      </c>
      <c r="H16" s="58">
        <v>18.309999999999999</v>
      </c>
      <c r="I16" s="58">
        <v>2.62</v>
      </c>
      <c r="J16" s="59">
        <v>7.14</v>
      </c>
    </row>
    <row r="17" spans="1:10" x14ac:dyDescent="0.25">
      <c r="A17" s="54"/>
      <c r="B17" s="60" t="s">
        <v>146</v>
      </c>
      <c r="C17" s="86" t="s">
        <v>165</v>
      </c>
      <c r="D17" s="56" t="s">
        <v>111</v>
      </c>
      <c r="E17" s="41" t="s">
        <v>166</v>
      </c>
      <c r="F17" s="57">
        <v>6.45</v>
      </c>
      <c r="G17" s="58">
        <v>170.91364949999999</v>
      </c>
      <c r="H17" s="58">
        <v>6.58</v>
      </c>
      <c r="I17" s="58">
        <v>1.72</v>
      </c>
      <c r="J17" s="59">
        <v>34.47</v>
      </c>
    </row>
    <row r="18" spans="1:10" x14ac:dyDescent="0.25">
      <c r="A18" s="54"/>
      <c r="B18" s="60" t="s">
        <v>147</v>
      </c>
      <c r="C18" s="86" t="s">
        <v>167</v>
      </c>
      <c r="D18" s="56" t="s">
        <v>112</v>
      </c>
      <c r="E18" s="41" t="s">
        <v>155</v>
      </c>
      <c r="F18" s="57">
        <v>4.16</v>
      </c>
      <c r="G18" s="58">
        <v>46.855759999999989</v>
      </c>
      <c r="H18" s="58">
        <v>0.18</v>
      </c>
      <c r="I18" s="58">
        <v>0.09</v>
      </c>
      <c r="J18" s="59">
        <v>11.94</v>
      </c>
    </row>
    <row r="19" spans="1:10" x14ac:dyDescent="0.25">
      <c r="A19" s="54"/>
      <c r="B19" s="60" t="s">
        <v>148</v>
      </c>
      <c r="C19" s="86" t="s">
        <v>156</v>
      </c>
      <c r="D19" s="56" t="s">
        <v>113</v>
      </c>
      <c r="E19" s="41" t="s">
        <v>159</v>
      </c>
      <c r="F19" s="57">
        <v>2.14</v>
      </c>
      <c r="G19" s="58">
        <v>98.777777777777885</v>
      </c>
      <c r="H19" s="58">
        <v>3.3</v>
      </c>
      <c r="I19" s="58">
        <v>0.36</v>
      </c>
      <c r="J19" s="59">
        <v>21.67</v>
      </c>
    </row>
    <row r="20" spans="1:10" x14ac:dyDescent="0.25">
      <c r="A20" s="54"/>
      <c r="B20" s="60" t="s">
        <v>149</v>
      </c>
      <c r="C20" s="86" t="s">
        <v>156</v>
      </c>
      <c r="D20" s="56" t="s">
        <v>102</v>
      </c>
      <c r="E20" s="41" t="s">
        <v>159</v>
      </c>
      <c r="F20" s="57">
        <v>1.76</v>
      </c>
      <c r="G20" s="58">
        <v>75.719999999999871</v>
      </c>
      <c r="H20" s="58">
        <v>2.54</v>
      </c>
      <c r="I20" s="58">
        <v>0.46</v>
      </c>
      <c r="J20" s="59">
        <v>16.16</v>
      </c>
    </row>
    <row r="21" spans="1:10" x14ac:dyDescent="0.25">
      <c r="A21" s="54"/>
      <c r="B21" s="76"/>
      <c r="C21" s="76"/>
      <c r="D21" s="77"/>
      <c r="E21" s="78"/>
      <c r="F21" s="79"/>
      <c r="G21" s="80"/>
      <c r="H21" s="80"/>
      <c r="I21" s="80"/>
      <c r="J21" s="81"/>
    </row>
    <row r="22" spans="1:10" ht="15.75" thickBot="1" x14ac:dyDescent="0.3">
      <c r="A22" s="61"/>
      <c r="B22" s="62"/>
      <c r="C22" s="62"/>
      <c r="D22" s="63"/>
      <c r="E22" s="64"/>
      <c r="F22" s="65"/>
      <c r="G22" s="66"/>
      <c r="H22" s="66"/>
      <c r="I22" s="66"/>
      <c r="J22" s="67"/>
    </row>
    <row r="23" spans="1:10" x14ac:dyDescent="0.25">
      <c r="A23" s="46" t="s">
        <v>115</v>
      </c>
      <c r="B23" s="68" t="s">
        <v>150</v>
      </c>
      <c r="C23" s="85" t="s">
        <v>168</v>
      </c>
      <c r="D23" s="49" t="s">
        <v>116</v>
      </c>
      <c r="E23" s="50" t="s">
        <v>166</v>
      </c>
      <c r="F23" s="51">
        <v>21.67</v>
      </c>
      <c r="G23" s="52">
        <v>307.50543642608915</v>
      </c>
      <c r="H23" s="52">
        <v>24.25</v>
      </c>
      <c r="I23" s="52">
        <v>14.24</v>
      </c>
      <c r="J23" s="53">
        <v>20.04</v>
      </c>
    </row>
    <row r="24" spans="1:10" x14ac:dyDescent="0.25">
      <c r="A24" s="54"/>
      <c r="B24" s="82" t="s">
        <v>147</v>
      </c>
      <c r="C24" s="86" t="s">
        <v>169</v>
      </c>
      <c r="D24" s="56" t="s">
        <v>117</v>
      </c>
      <c r="E24" s="41" t="s">
        <v>155</v>
      </c>
      <c r="F24" s="57">
        <v>8.64</v>
      </c>
      <c r="G24" s="58">
        <v>132.48423435861085</v>
      </c>
      <c r="H24" s="58">
        <v>3.5</v>
      </c>
      <c r="I24" s="58">
        <v>3.24</v>
      </c>
      <c r="J24" s="59">
        <v>23.85</v>
      </c>
    </row>
    <row r="25" spans="1:10" x14ac:dyDescent="0.25">
      <c r="A25" s="54"/>
      <c r="B25" s="76"/>
      <c r="C25" s="88" t="s">
        <v>156</v>
      </c>
      <c r="D25" s="77" t="s">
        <v>118</v>
      </c>
      <c r="E25" s="78" t="s">
        <v>160</v>
      </c>
      <c r="F25" s="79">
        <v>1.87</v>
      </c>
      <c r="G25" s="80">
        <v>29.06313253012047</v>
      </c>
      <c r="H25" s="80">
        <v>0.66</v>
      </c>
      <c r="I25" s="80">
        <v>0.78</v>
      </c>
      <c r="J25" s="81">
        <v>5.08</v>
      </c>
    </row>
    <row r="26" spans="1:10" ht="15.75" thickBot="1" x14ac:dyDescent="0.3">
      <c r="A26" s="61"/>
      <c r="B26" s="62"/>
      <c r="C26" s="62"/>
      <c r="D26" s="63"/>
      <c r="E26" s="64"/>
      <c r="F26" s="65"/>
      <c r="G26" s="66"/>
      <c r="H26" s="66"/>
      <c r="I26" s="66"/>
      <c r="J26" s="67"/>
    </row>
    <row r="27" spans="1:10" x14ac:dyDescent="0.25">
      <c r="A27" s="54" t="s">
        <v>151</v>
      </c>
      <c r="B27" s="47" t="s">
        <v>138</v>
      </c>
      <c r="C27" s="70"/>
      <c r="D27" s="71"/>
      <c r="E27" s="72"/>
      <c r="F27" s="73"/>
      <c r="G27" s="74"/>
      <c r="H27" s="74"/>
      <c r="I27" s="74"/>
      <c r="J27" s="75"/>
    </row>
    <row r="28" spans="1:10" x14ac:dyDescent="0.25">
      <c r="A28" s="54"/>
      <c r="B28" s="60" t="s">
        <v>146</v>
      </c>
      <c r="C28" s="55"/>
      <c r="D28" s="56"/>
      <c r="E28" s="41"/>
      <c r="F28" s="57"/>
      <c r="G28" s="58"/>
      <c r="H28" s="58"/>
      <c r="I28" s="58"/>
      <c r="J28" s="59"/>
    </row>
    <row r="29" spans="1:10" x14ac:dyDescent="0.25">
      <c r="A29" s="54"/>
      <c r="B29" s="60" t="s">
        <v>147</v>
      </c>
      <c r="C29" s="55"/>
      <c r="D29" s="56"/>
      <c r="E29" s="41"/>
      <c r="F29" s="57"/>
      <c r="G29" s="58"/>
      <c r="H29" s="58"/>
      <c r="I29" s="58"/>
      <c r="J29" s="59"/>
    </row>
    <row r="30" spans="1:10" x14ac:dyDescent="0.25">
      <c r="A30" s="54"/>
      <c r="B30" s="60" t="s">
        <v>140</v>
      </c>
      <c r="C30" s="55"/>
      <c r="D30" s="56"/>
      <c r="E30" s="41"/>
      <c r="F30" s="57"/>
      <c r="G30" s="58"/>
      <c r="H30" s="58"/>
      <c r="I30" s="58"/>
      <c r="J30" s="59"/>
    </row>
    <row r="31" spans="1:10" x14ac:dyDescent="0.25">
      <c r="A31" s="54"/>
      <c r="B31" s="76"/>
      <c r="C31" s="76"/>
      <c r="D31" s="77"/>
      <c r="E31" s="78"/>
      <c r="F31" s="79"/>
      <c r="G31" s="80"/>
      <c r="H31" s="80"/>
      <c r="I31" s="80"/>
      <c r="J31" s="81"/>
    </row>
    <row r="32" spans="1:10" ht="15.75" thickBot="1" x14ac:dyDescent="0.3">
      <c r="A32" s="61"/>
      <c r="B32" s="62"/>
      <c r="C32" s="62"/>
      <c r="D32" s="63"/>
      <c r="E32" s="64"/>
      <c r="F32" s="65"/>
      <c r="G32" s="66"/>
      <c r="H32" s="66"/>
      <c r="I32" s="66"/>
      <c r="J32" s="67"/>
    </row>
    <row r="33" spans="1:10" x14ac:dyDescent="0.25">
      <c r="A33" s="46" t="s">
        <v>152</v>
      </c>
      <c r="B33" s="68" t="s">
        <v>153</v>
      </c>
      <c r="C33" s="48"/>
      <c r="D33" s="49"/>
      <c r="E33" s="50"/>
      <c r="F33" s="51"/>
      <c r="G33" s="52"/>
      <c r="H33" s="52"/>
      <c r="I33" s="52"/>
      <c r="J33" s="53"/>
    </row>
    <row r="34" spans="1:10" x14ac:dyDescent="0.25">
      <c r="A34" s="54"/>
      <c r="B34" s="82" t="s">
        <v>150</v>
      </c>
      <c r="C34" s="70"/>
      <c r="D34" s="71"/>
      <c r="E34" s="72"/>
      <c r="F34" s="73"/>
      <c r="G34" s="74"/>
      <c r="H34" s="74"/>
      <c r="I34" s="74"/>
      <c r="J34" s="75"/>
    </row>
    <row r="35" spans="1:10" x14ac:dyDescent="0.25">
      <c r="A35" s="54"/>
      <c r="B35" s="82" t="s">
        <v>147</v>
      </c>
      <c r="C35" s="55"/>
      <c r="D35" s="56"/>
      <c r="E35" s="41"/>
      <c r="F35" s="57"/>
      <c r="G35" s="58"/>
      <c r="H35" s="58"/>
      <c r="I35" s="58"/>
      <c r="J35" s="59"/>
    </row>
    <row r="36" spans="1:10" x14ac:dyDescent="0.25">
      <c r="A36" s="54"/>
      <c r="B36" s="83" t="s">
        <v>141</v>
      </c>
      <c r="C36" s="76"/>
      <c r="D36" s="77"/>
      <c r="E36" s="78"/>
      <c r="F36" s="79"/>
      <c r="G36" s="80"/>
      <c r="H36" s="80"/>
      <c r="I36" s="80"/>
      <c r="J36" s="81"/>
    </row>
    <row r="37" spans="1:10" x14ac:dyDescent="0.25">
      <c r="A37" s="54"/>
      <c r="B37" s="76"/>
      <c r="C37" s="76"/>
      <c r="D37" s="77"/>
      <c r="E37" s="78"/>
      <c r="F37" s="79"/>
      <c r="G37" s="80"/>
      <c r="H37" s="80"/>
      <c r="I37" s="80"/>
      <c r="J37" s="81"/>
    </row>
    <row r="38" spans="1:10" ht="15.75" thickBot="1" x14ac:dyDescent="0.3">
      <c r="A38" s="61"/>
      <c r="B38" s="62"/>
      <c r="C38" s="62"/>
      <c r="D38" s="63"/>
      <c r="E38" s="64"/>
      <c r="F38" s="65"/>
      <c r="G38" s="66"/>
      <c r="H38" s="66"/>
      <c r="I38" s="66"/>
      <c r="J38" s="6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80</v>
      </c>
      <c r="B1" s="13">
        <v>44634.406909722224</v>
      </c>
    </row>
    <row r="2" spans="1:2" x14ac:dyDescent="0.2">
      <c r="A2" t="s">
        <v>81</v>
      </c>
      <c r="B2" s="13">
        <v>44631.628877314812</v>
      </c>
    </row>
    <row r="3" spans="1:2" x14ac:dyDescent="0.2">
      <c r="A3" t="s">
        <v>82</v>
      </c>
      <c r="B3" t="s">
        <v>94</v>
      </c>
    </row>
    <row r="4" spans="1:2" x14ac:dyDescent="0.2">
      <c r="A4" t="s">
        <v>83</v>
      </c>
      <c r="B4" t="s">
        <v>95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14.03.2022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Оксана Бурина</cp:lastModifiedBy>
  <cp:lastPrinted>2022-03-11T10:05:56Z</cp:lastPrinted>
  <dcterms:created xsi:type="dcterms:W3CDTF">2002-09-22T07:35:02Z</dcterms:created>
  <dcterms:modified xsi:type="dcterms:W3CDTF">2022-03-11T10:07:51Z</dcterms:modified>
</cp:coreProperties>
</file>