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05.04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'05.04.2022'!$A$3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32" i="1" l="1"/>
  <c r="CD28" i="1"/>
  <c r="CD19" i="1"/>
  <c r="CD16" i="1"/>
  <c r="AI35" i="1"/>
  <c r="AE35" i="1"/>
  <c r="AD35" i="1"/>
  <c r="AC35" i="1"/>
  <c r="AB35" i="1"/>
  <c r="AA35" i="1"/>
  <c r="Z35" i="1"/>
  <c r="Y35" i="1"/>
  <c r="X35" i="1"/>
  <c r="W35" i="1"/>
  <c r="I35" i="1"/>
  <c r="H35" i="1"/>
  <c r="G35" i="1"/>
  <c r="F35" i="1"/>
  <c r="E35" i="1"/>
  <c r="D35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<sst xmlns="http://schemas.openxmlformats.org/spreadsheetml/2006/main" count="210" uniqueCount="172">
  <si>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</si>
  <si>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</si>
  <si>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</si>
  <si>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</si>
  <si>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</si>
  <si>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</si>
  <si>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</si>
  <si>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</si>
  <si>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</si>
  <si>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</si>
  <si>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</si>
  <si>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</si>
  <si>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</si>
  <si>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</si>
  <si>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</si>
  <si>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</si>
  <si>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</si>
  <si>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</si>
  <si>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</si>
  <si>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</si>
  <si>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</si>
  <si>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</si>
  <si>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</si>
  <si>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</si>
  <si>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</si>
  <si>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</si>
  <si>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</si>
  <si>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</si>
  <si>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</si>
  <si>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</si>
  <si>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</si>
  <si>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</si>
  <si>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</si>
  <si>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</si>
  <si>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</si>
  <si>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</si>
  <si>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</si>
  <si>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</si>
  <si>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</si>
  <si>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</si>
  <si>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</si>
  <si>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</si>
  <si>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</si>
  <si>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</si>
  <si>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</si>
  <si>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</si>
  <si>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</si>
  <si>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</si>
  <si>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</si>
  <si>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</si>
  <si>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</si>
  <si>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</si>
  <si>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</si>
  <si>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</si>
  <si>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</si>
  <si>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</si>
  <si>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</si>
  <si>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</si>
  <si>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</si>
  <si>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</si>
  <si>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</si>
  <si>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</si>
  <si>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</si>
  <si>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</si>
  <si>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</si>
  <si>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</si>
  <si>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</si>
  <si>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</si>
  <si>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</si>
  <si>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</si>
  <si>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</si>
  <si>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</si>
  <si>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</si>
  <si>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</si>
  <si>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</si>
  <si>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</si>
  <si>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</si>
  <si>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</si>
  <si>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</si>
  <si>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</si>
  <si>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</si>
  <si>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</si>
  <si>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</si>
  <si>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</si>
  <si>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</si>
  <si>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</si>
  <si>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</si>
  <si>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</si>
  <si>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</si>
  <si>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</si>
  <si>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</si>
  <si>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</si>
  <si>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</si>
  <si>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</si>
  <si>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</si>
  <si>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12 лет и старше</t>
  </si>
  <si>
    <t>Завтрак</t>
  </si>
  <si>
    <t>Каша ячневая молочная с маслом сливочным</t>
  </si>
  <si>
    <t>Сыр голландский брусковой</t>
  </si>
  <si>
    <t>Чай с молоком</t>
  </si>
  <si>
    <t>Батон "Золотинка"</t>
  </si>
  <si>
    <t>Масло сладко-сливочное несоленое</t>
  </si>
  <si>
    <t>Итого за 'Завтрак'</t>
  </si>
  <si>
    <t>10:00</t>
  </si>
  <si>
    <t>Фрукты</t>
  </si>
  <si>
    <t>Итого за '10:00'</t>
  </si>
  <si>
    <t>Обед</t>
  </si>
  <si>
    <t>Салат из овощной смеси</t>
  </si>
  <si>
    <t>Суп из овощей со сметаной</t>
  </si>
  <si>
    <t>Биточки (котлеты) из мяса говядины паровые</t>
  </si>
  <si>
    <t>Каша рисовая рассыпчатая</t>
  </si>
  <si>
    <t>Напиток из шиповника</t>
  </si>
  <si>
    <t>Хлеб "Крестьянский" с "Валетек-8"</t>
  </si>
  <si>
    <t>Хлеб Чусовской  с йодказеином</t>
  </si>
  <si>
    <t>Итого за 'Обед'</t>
  </si>
  <si>
    <t>Полдник</t>
  </si>
  <si>
    <t>Омлет запеченный или паровой</t>
  </si>
  <si>
    <t>Кофейный напиток с молоком</t>
  </si>
  <si>
    <t>Итого за 'Полдник'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</si>
  <si>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</si>
  <si>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</si>
  <si>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</si>
  <si>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</si>
  <si>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</si>
  <si>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</si>
  <si>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</si>
  <si>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</si>
  <si>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</si>
  <si>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</si>
  <si>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</si>
  <si>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</si>
  <si>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</si>
  <si>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</si>
  <si>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</si>
  <si>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</si>
  <si>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</si>
  <si>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</si>
  <si>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</si>
  <si>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</si>
  <si>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</si>
  <si>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</si>
  <si>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</si>
  <si>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</si>
  <si>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</si>
  <si>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</si>
  <si>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</si>
  <si>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</si>
  <si>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</si>
  <si>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</si>
  <si>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</si>
  <si>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</si>
  <si>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</si>
  <si>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</si>
  <si>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15/4</t>
  </si>
  <si>
    <t>200</t>
  </si>
  <si>
    <t>-</t>
  </si>
  <si>
    <t>12</t>
  </si>
  <si>
    <t>30/10</t>
  </si>
  <si>
    <t>40</t>
  </si>
  <si>
    <t>7</t>
  </si>
  <si>
    <t>50\4</t>
  </si>
  <si>
    <t>80</t>
  </si>
  <si>
    <t>20/2</t>
  </si>
  <si>
    <t>16/8</t>
  </si>
  <si>
    <t>43/3</t>
  </si>
  <si>
    <t>180</t>
  </si>
  <si>
    <t>37/10</t>
  </si>
  <si>
    <t>30</t>
  </si>
  <si>
    <t>2/6</t>
  </si>
  <si>
    <t>160</t>
  </si>
  <si>
    <t>32/10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</si>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</sst>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"5 апреля 2022 г."</f>
        <v>5 апреля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63" x14ac:dyDescent="0.25">
      <c r="A11" s="28" t="str">
        <f>"15/4"</f>
        <v>15/4</v>
      </c>
      <c r="B11" s="29" t="s">
        <v>97</v>
      </c>
      <c r="C11" s="30" t="str">
        <f>"200"</f>
        <v>200</v>
      </c>
      <c r="D11" s="30">
        <v>5.96</v>
      </c>
      <c r="E11" s="30">
        <v>2.34</v>
      </c>
      <c r="F11" s="30">
        <v>3.88</v>
      </c>
      <c r="G11" s="30">
        <v>0.52</v>
      </c>
      <c r="H11" s="30">
        <v>33.659999999999997</v>
      </c>
      <c r="I11" s="30">
        <v>188.58889300317455</v>
      </c>
      <c r="J11" s="30">
        <v>2.63</v>
      </c>
      <c r="K11" s="30">
        <v>0.04</v>
      </c>
      <c r="L11" s="30">
        <v>0</v>
      </c>
      <c r="M11" s="30">
        <v>0</v>
      </c>
      <c r="N11" s="30">
        <v>7.48</v>
      </c>
      <c r="O11" s="30">
        <v>23.22</v>
      </c>
      <c r="P11" s="30">
        <v>2.95</v>
      </c>
      <c r="Q11" s="30">
        <v>0</v>
      </c>
      <c r="R11" s="30">
        <v>0</v>
      </c>
      <c r="S11" s="30">
        <v>0.08</v>
      </c>
      <c r="T11" s="30">
        <v>1.85</v>
      </c>
      <c r="U11" s="30">
        <v>356.04</v>
      </c>
      <c r="V11" s="30">
        <v>175.87</v>
      </c>
      <c r="W11" s="30">
        <v>115.95</v>
      </c>
      <c r="X11" s="30">
        <v>27.35</v>
      </c>
      <c r="Y11" s="30">
        <v>183.12</v>
      </c>
      <c r="Z11" s="30">
        <v>0.73</v>
      </c>
      <c r="AA11" s="30">
        <v>15.31</v>
      </c>
      <c r="AB11" s="30">
        <v>11.3</v>
      </c>
      <c r="AC11" s="30">
        <v>28.14</v>
      </c>
      <c r="AD11" s="30">
        <v>0.62</v>
      </c>
      <c r="AE11" s="30">
        <v>0.1</v>
      </c>
      <c r="AF11" s="30">
        <v>0.12</v>
      </c>
      <c r="AG11" s="30">
        <v>0.93</v>
      </c>
      <c r="AH11" s="30">
        <v>2.5299999999999998</v>
      </c>
      <c r="AI11" s="30">
        <v>0.42</v>
      </c>
      <c r="AJ11" s="31">
        <v>0</v>
      </c>
      <c r="AK11" s="31">
        <v>123.62</v>
      </c>
      <c r="AL11" s="31">
        <v>122.09</v>
      </c>
      <c r="AM11" s="31">
        <v>401.12</v>
      </c>
      <c r="AN11" s="31">
        <v>299.85000000000002</v>
      </c>
      <c r="AO11" s="31">
        <v>116.27</v>
      </c>
      <c r="AP11" s="31">
        <v>192.73</v>
      </c>
      <c r="AQ11" s="31">
        <v>78.03</v>
      </c>
      <c r="AR11" s="31">
        <v>306.27999999999997</v>
      </c>
      <c r="AS11" s="31">
        <v>152.61000000000001</v>
      </c>
      <c r="AT11" s="31">
        <v>184.48</v>
      </c>
      <c r="AU11" s="31">
        <v>239.3</v>
      </c>
      <c r="AV11" s="31">
        <v>86.81</v>
      </c>
      <c r="AW11" s="31">
        <v>154.38999999999999</v>
      </c>
      <c r="AX11" s="31">
        <v>901.86</v>
      </c>
      <c r="AY11" s="31">
        <v>0</v>
      </c>
      <c r="AZ11" s="31">
        <v>493.01</v>
      </c>
      <c r="BA11" s="31">
        <v>147.15</v>
      </c>
      <c r="BB11" s="31">
        <v>252.29</v>
      </c>
      <c r="BC11" s="31">
        <v>94.95</v>
      </c>
      <c r="BD11" s="31">
        <v>0.05</v>
      </c>
      <c r="BE11" s="31">
        <v>0.01</v>
      </c>
      <c r="BF11" s="31">
        <v>0.01</v>
      </c>
      <c r="BG11" s="31">
        <v>0.03</v>
      </c>
      <c r="BH11" s="31">
        <v>0.03</v>
      </c>
      <c r="BI11" s="31">
        <v>0.11</v>
      </c>
      <c r="BJ11" s="31">
        <v>0</v>
      </c>
      <c r="BK11" s="31">
        <v>0.35</v>
      </c>
      <c r="BL11" s="31">
        <v>0</v>
      </c>
      <c r="BM11" s="31">
        <v>0.11</v>
      </c>
      <c r="BN11" s="31">
        <v>0</v>
      </c>
      <c r="BO11" s="31">
        <v>0</v>
      </c>
      <c r="BP11" s="31">
        <v>0</v>
      </c>
      <c r="BQ11" s="31">
        <v>0.01</v>
      </c>
      <c r="BR11" s="31">
        <v>0.04</v>
      </c>
      <c r="BS11" s="31">
        <v>0.32</v>
      </c>
      <c r="BT11" s="31">
        <v>0</v>
      </c>
      <c r="BU11" s="31">
        <v>0</v>
      </c>
      <c r="BV11" s="31">
        <v>0.01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176.96</v>
      </c>
      <c r="CC11" s="32">
        <v>5.49</v>
      </c>
      <c r="CD11" s="32"/>
      <c r="CE11" s="31">
        <v>17.2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4</v>
      </c>
      <c r="CQ11" s="31">
        <v>0.8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"12"</f>
        <v>12</v>
      </c>
      <c r="D12" s="30">
        <v>3.16</v>
      </c>
      <c r="E12" s="30">
        <v>3.16</v>
      </c>
      <c r="F12" s="30">
        <v>5.4</v>
      </c>
      <c r="G12" s="30">
        <v>0</v>
      </c>
      <c r="H12" s="30">
        <v>0</v>
      </c>
      <c r="I12" s="30">
        <v>61.944000000000003</v>
      </c>
      <c r="J12" s="30">
        <v>1.84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0.24</v>
      </c>
      <c r="T12" s="30">
        <v>0.52</v>
      </c>
      <c r="U12" s="30">
        <v>132</v>
      </c>
      <c r="V12" s="30">
        <v>12</v>
      </c>
      <c r="W12" s="30">
        <v>120</v>
      </c>
      <c r="X12" s="30">
        <v>6.6</v>
      </c>
      <c r="Y12" s="30">
        <v>72</v>
      </c>
      <c r="Z12" s="30">
        <v>0.08</v>
      </c>
      <c r="AA12" s="30">
        <v>25.2</v>
      </c>
      <c r="AB12" s="30">
        <v>20.399999999999999</v>
      </c>
      <c r="AC12" s="30">
        <v>28.56</v>
      </c>
      <c r="AD12" s="30">
        <v>0.05</v>
      </c>
      <c r="AE12" s="30">
        <v>0</v>
      </c>
      <c r="AF12" s="30">
        <v>0.05</v>
      </c>
      <c r="AG12" s="30">
        <v>0.02</v>
      </c>
      <c r="AH12" s="30">
        <v>0.82</v>
      </c>
      <c r="AI12" s="30">
        <v>0.08</v>
      </c>
      <c r="AJ12" s="31">
        <v>0</v>
      </c>
      <c r="AK12" s="31">
        <v>188.4</v>
      </c>
      <c r="AL12" s="31">
        <v>140.4</v>
      </c>
      <c r="AM12" s="31">
        <v>276</v>
      </c>
      <c r="AN12" s="31">
        <v>189.6</v>
      </c>
      <c r="AO12" s="31">
        <v>67.2</v>
      </c>
      <c r="AP12" s="31">
        <v>114</v>
      </c>
      <c r="AQ12" s="31">
        <v>84</v>
      </c>
      <c r="AR12" s="31">
        <v>160.80000000000001</v>
      </c>
      <c r="AS12" s="31">
        <v>91.2</v>
      </c>
      <c r="AT12" s="31">
        <v>104.4</v>
      </c>
      <c r="AU12" s="31">
        <v>187.2</v>
      </c>
      <c r="AV12" s="31">
        <v>84</v>
      </c>
      <c r="AW12" s="31">
        <v>61.2</v>
      </c>
      <c r="AX12" s="31">
        <v>620.4</v>
      </c>
      <c r="AY12" s="31">
        <v>0</v>
      </c>
      <c r="AZ12" s="31">
        <v>327.60000000000002</v>
      </c>
      <c r="BA12" s="31">
        <v>154.80000000000001</v>
      </c>
      <c r="BB12" s="31">
        <v>166.8</v>
      </c>
      <c r="BC12" s="31">
        <v>25.8</v>
      </c>
      <c r="BD12" s="31">
        <v>0</v>
      </c>
      <c r="BE12" s="31">
        <v>0.01</v>
      </c>
      <c r="BF12" s="31">
        <v>0.05</v>
      </c>
      <c r="BG12" s="31">
        <v>0.13</v>
      </c>
      <c r="BH12" s="31">
        <v>0.15</v>
      </c>
      <c r="BI12" s="31">
        <v>0.4</v>
      </c>
      <c r="BJ12" s="31">
        <v>0.05</v>
      </c>
      <c r="BK12" s="31">
        <v>0.84</v>
      </c>
      <c r="BL12" s="31">
        <v>0.01</v>
      </c>
      <c r="BM12" s="31">
        <v>0.19</v>
      </c>
      <c r="BN12" s="31">
        <v>0.01</v>
      </c>
      <c r="BO12" s="31">
        <v>0</v>
      </c>
      <c r="BP12" s="31">
        <v>0</v>
      </c>
      <c r="BQ12" s="31">
        <v>0.06</v>
      </c>
      <c r="BR12" s="31">
        <v>0.08</v>
      </c>
      <c r="BS12" s="31">
        <v>0.62</v>
      </c>
      <c r="BT12" s="31">
        <v>0</v>
      </c>
      <c r="BU12" s="31">
        <v>0</v>
      </c>
      <c r="BV12" s="31">
        <v>0.08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2.69</v>
      </c>
      <c r="CC12" s="32">
        <v>4.32</v>
      </c>
      <c r="CD12" s="32"/>
      <c r="CE12" s="31">
        <v>28.6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x14ac:dyDescent="0.25">
      <c r="A13" s="28" t="str">
        <f>"30/10"</f>
        <v>30/10</v>
      </c>
      <c r="B13" s="29" t="s">
        <v>99</v>
      </c>
      <c r="C13" s="30" t="str">
        <f>"200"</f>
        <v>200</v>
      </c>
      <c r="D13" s="30">
        <v>3.16</v>
      </c>
      <c r="E13" s="30">
        <v>2.86</v>
      </c>
      <c r="F13" s="30">
        <v>3.23</v>
      </c>
      <c r="G13" s="30">
        <v>0.08</v>
      </c>
      <c r="H13" s="30">
        <v>14.63</v>
      </c>
      <c r="I13" s="30">
        <v>97.312888498168562</v>
      </c>
      <c r="J13" s="30">
        <v>2.0099999999999998</v>
      </c>
      <c r="K13" s="30">
        <v>0</v>
      </c>
      <c r="L13" s="30">
        <v>0</v>
      </c>
      <c r="M13" s="30">
        <v>0</v>
      </c>
      <c r="N13" s="30">
        <v>14.47</v>
      </c>
      <c r="O13" s="30">
        <v>0</v>
      </c>
      <c r="P13" s="30">
        <v>0.16</v>
      </c>
      <c r="Q13" s="30">
        <v>0</v>
      </c>
      <c r="R13" s="30">
        <v>0</v>
      </c>
      <c r="S13" s="30">
        <v>0.1</v>
      </c>
      <c r="T13" s="30">
        <v>0.8</v>
      </c>
      <c r="U13" s="30">
        <v>49.86</v>
      </c>
      <c r="V13" s="30">
        <v>145.6</v>
      </c>
      <c r="W13" s="30">
        <v>117.31</v>
      </c>
      <c r="X13" s="30">
        <v>13.37</v>
      </c>
      <c r="Y13" s="30">
        <v>84.14</v>
      </c>
      <c r="Z13" s="30">
        <v>0.13</v>
      </c>
      <c r="AA13" s="30">
        <v>20.11</v>
      </c>
      <c r="AB13" s="30">
        <v>9.0500000000000007</v>
      </c>
      <c r="AC13" s="30">
        <v>22.12</v>
      </c>
      <c r="AD13" s="30">
        <v>0</v>
      </c>
      <c r="AE13" s="30">
        <v>0.03</v>
      </c>
      <c r="AF13" s="30">
        <v>0.14000000000000001</v>
      </c>
      <c r="AG13" s="30">
        <v>0.09</v>
      </c>
      <c r="AH13" s="30">
        <v>0.8</v>
      </c>
      <c r="AI13" s="30">
        <v>0.52</v>
      </c>
      <c r="AJ13" s="31">
        <v>0</v>
      </c>
      <c r="AK13" s="31">
        <v>160.59</v>
      </c>
      <c r="AL13" s="31">
        <v>158.61000000000001</v>
      </c>
      <c r="AM13" s="31">
        <v>271.91000000000003</v>
      </c>
      <c r="AN13" s="31">
        <v>218.71</v>
      </c>
      <c r="AO13" s="31">
        <v>72.900000000000006</v>
      </c>
      <c r="AP13" s="31">
        <v>128.07</v>
      </c>
      <c r="AQ13" s="31">
        <v>42.36</v>
      </c>
      <c r="AR13" s="31">
        <v>143.84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181.27</v>
      </c>
      <c r="BC13" s="31">
        <v>25.61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189.01</v>
      </c>
      <c r="CC13" s="32">
        <v>4.5599999999999996</v>
      </c>
      <c r="CD13" s="32"/>
      <c r="CE13" s="31">
        <v>21.61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10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"40"</f>
        <v>40</v>
      </c>
      <c r="D14" s="30">
        <v>3.13</v>
      </c>
      <c r="E14" s="30">
        <v>0</v>
      </c>
      <c r="F14" s="30">
        <v>1.32</v>
      </c>
      <c r="G14" s="30">
        <v>0</v>
      </c>
      <c r="H14" s="30">
        <v>21.48</v>
      </c>
      <c r="I14" s="30">
        <v>106.02846153846161</v>
      </c>
      <c r="J14" s="30">
        <v>0</v>
      </c>
      <c r="K14" s="30">
        <v>0</v>
      </c>
      <c r="L14" s="30">
        <v>0</v>
      </c>
      <c r="M14" s="30">
        <v>0</v>
      </c>
      <c r="N14" s="30">
        <v>21.48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0.28999999999999998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11.76</v>
      </c>
      <c r="CC14" s="32">
        <v>1.88</v>
      </c>
      <c r="CD14" s="32"/>
      <c r="CE14" s="31">
        <v>0.05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17" customFormat="1" ht="47.25" x14ac:dyDescent="0.25">
      <c r="A15" s="24" t="str">
        <f>"-"</f>
        <v>-</v>
      </c>
      <c r="B15" s="25" t="s">
        <v>101</v>
      </c>
      <c r="C15" s="26" t="str">
        <f>"7"</f>
        <v>7</v>
      </c>
      <c r="D15" s="26">
        <v>0.04</v>
      </c>
      <c r="E15" s="26">
        <v>0.04</v>
      </c>
      <c r="F15" s="26">
        <v>5.78</v>
      </c>
      <c r="G15" s="26">
        <v>0</v>
      </c>
      <c r="H15" s="26">
        <v>0.06</v>
      </c>
      <c r="I15" s="26">
        <v>52.327800000000003</v>
      </c>
      <c r="J15" s="26">
        <v>3.75</v>
      </c>
      <c r="K15" s="26">
        <v>0.18</v>
      </c>
      <c r="L15" s="26">
        <v>0</v>
      </c>
      <c r="M15" s="26">
        <v>0</v>
      </c>
      <c r="N15" s="26">
        <v>0.06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0.01</v>
      </c>
      <c r="U15" s="26">
        <v>0.49</v>
      </c>
      <c r="V15" s="26">
        <v>1.05</v>
      </c>
      <c r="W15" s="26">
        <v>0.84</v>
      </c>
      <c r="X15" s="26">
        <v>0</v>
      </c>
      <c r="Y15" s="26">
        <v>1.33</v>
      </c>
      <c r="Z15" s="26">
        <v>0.01</v>
      </c>
      <c r="AA15" s="26">
        <v>41.3</v>
      </c>
      <c r="AB15" s="26">
        <v>26.6</v>
      </c>
      <c r="AC15" s="26">
        <v>45.71</v>
      </c>
      <c r="AD15" s="26">
        <v>7.0000000000000007E-2</v>
      </c>
      <c r="AE15" s="26">
        <v>0</v>
      </c>
      <c r="AF15" s="26">
        <v>0.01</v>
      </c>
      <c r="AG15" s="26">
        <v>0</v>
      </c>
      <c r="AH15" s="26">
        <v>0.01</v>
      </c>
      <c r="AI15" s="26">
        <v>0</v>
      </c>
      <c r="AJ15" s="17">
        <v>0</v>
      </c>
      <c r="AK15" s="17">
        <v>1.82</v>
      </c>
      <c r="AL15" s="17">
        <v>1.75</v>
      </c>
      <c r="AM15" s="17">
        <v>3.29</v>
      </c>
      <c r="AN15" s="17">
        <v>1.96</v>
      </c>
      <c r="AO15" s="17">
        <v>0.77</v>
      </c>
      <c r="AP15" s="17">
        <v>2.1</v>
      </c>
      <c r="AQ15" s="17">
        <v>1.89</v>
      </c>
      <c r="AR15" s="17">
        <v>1.82</v>
      </c>
      <c r="AS15" s="17">
        <v>1.54</v>
      </c>
      <c r="AT15" s="17">
        <v>1.1200000000000001</v>
      </c>
      <c r="AU15" s="17">
        <v>2.52</v>
      </c>
      <c r="AV15" s="17">
        <v>1.54</v>
      </c>
      <c r="AW15" s="17">
        <v>1.05</v>
      </c>
      <c r="AX15" s="17">
        <v>6.23</v>
      </c>
      <c r="AY15" s="17">
        <v>0</v>
      </c>
      <c r="AZ15" s="17">
        <v>2.1</v>
      </c>
      <c r="BA15" s="17">
        <v>2.38</v>
      </c>
      <c r="BB15" s="17">
        <v>1.82</v>
      </c>
      <c r="BC15" s="17">
        <v>0.42</v>
      </c>
      <c r="BD15" s="17">
        <v>0.26</v>
      </c>
      <c r="BE15" s="17">
        <v>0.06</v>
      </c>
      <c r="BF15" s="17">
        <v>0.05</v>
      </c>
      <c r="BG15" s="17">
        <v>0.13</v>
      </c>
      <c r="BH15" s="17">
        <v>0.17</v>
      </c>
      <c r="BI15" s="17">
        <v>0.55000000000000004</v>
      </c>
      <c r="BJ15" s="17">
        <v>0</v>
      </c>
      <c r="BK15" s="17">
        <v>1.72</v>
      </c>
      <c r="BL15" s="17">
        <v>0</v>
      </c>
      <c r="BM15" s="17">
        <v>0.53</v>
      </c>
      <c r="BN15" s="17">
        <v>0</v>
      </c>
      <c r="BO15" s="17">
        <v>0</v>
      </c>
      <c r="BP15" s="17">
        <v>0</v>
      </c>
      <c r="BQ15" s="17">
        <v>0.06</v>
      </c>
      <c r="BR15" s="17">
        <v>0.2</v>
      </c>
      <c r="BS15" s="17">
        <v>1.59</v>
      </c>
      <c r="BT15" s="17">
        <v>0</v>
      </c>
      <c r="BU15" s="17">
        <v>0</v>
      </c>
      <c r="BV15" s="17">
        <v>0.06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1.1200000000000001</v>
      </c>
      <c r="CC15" s="27">
        <v>2.17</v>
      </c>
      <c r="CD15" s="27"/>
      <c r="CE15" s="17">
        <v>45.73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</row>
    <row r="16" spans="1:95" s="36" customFormat="1" ht="31.5" x14ac:dyDescent="0.25">
      <c r="A16" s="33"/>
      <c r="B16" s="34" t="s">
        <v>102</v>
      </c>
      <c r="C16" s="35"/>
      <c r="D16" s="35">
        <v>15.44</v>
      </c>
      <c r="E16" s="35">
        <v>8.39</v>
      </c>
      <c r="F16" s="35">
        <v>19.61</v>
      </c>
      <c r="G16" s="35">
        <v>0.6</v>
      </c>
      <c r="H16" s="35">
        <v>69.83</v>
      </c>
      <c r="I16" s="35">
        <v>506.2</v>
      </c>
      <c r="J16" s="35">
        <v>10.220000000000001</v>
      </c>
      <c r="K16" s="35">
        <v>0.22</v>
      </c>
      <c r="L16" s="35">
        <v>0</v>
      </c>
      <c r="M16" s="35">
        <v>0</v>
      </c>
      <c r="N16" s="35">
        <v>43.5</v>
      </c>
      <c r="O16" s="35">
        <v>23.22</v>
      </c>
      <c r="P16" s="35">
        <v>3.11</v>
      </c>
      <c r="Q16" s="35">
        <v>0</v>
      </c>
      <c r="R16" s="35">
        <v>0</v>
      </c>
      <c r="S16" s="35">
        <v>0.42</v>
      </c>
      <c r="T16" s="35">
        <v>3.18</v>
      </c>
      <c r="U16" s="35">
        <v>538.39</v>
      </c>
      <c r="V16" s="35">
        <v>334.52</v>
      </c>
      <c r="W16" s="35">
        <v>354.1</v>
      </c>
      <c r="X16" s="35">
        <v>47.32</v>
      </c>
      <c r="Y16" s="35">
        <v>340.59</v>
      </c>
      <c r="Z16" s="35">
        <v>0.95</v>
      </c>
      <c r="AA16" s="35">
        <v>101.92</v>
      </c>
      <c r="AB16" s="35">
        <v>67.64</v>
      </c>
      <c r="AC16" s="35">
        <v>124.53</v>
      </c>
      <c r="AD16" s="35">
        <v>0.73</v>
      </c>
      <c r="AE16" s="35">
        <v>0.14000000000000001</v>
      </c>
      <c r="AF16" s="35">
        <v>0.31</v>
      </c>
      <c r="AG16" s="35">
        <v>1.04</v>
      </c>
      <c r="AH16" s="35">
        <v>4.16</v>
      </c>
      <c r="AI16" s="35">
        <v>1.02</v>
      </c>
      <c r="AJ16" s="36">
        <v>0</v>
      </c>
      <c r="AK16" s="36">
        <v>474.42</v>
      </c>
      <c r="AL16" s="36">
        <v>422.85</v>
      </c>
      <c r="AM16" s="36">
        <v>952.32</v>
      </c>
      <c r="AN16" s="36">
        <v>710.12</v>
      </c>
      <c r="AO16" s="36">
        <v>257.14</v>
      </c>
      <c r="AP16" s="36">
        <v>436.9</v>
      </c>
      <c r="AQ16" s="36">
        <v>206.29</v>
      </c>
      <c r="AR16" s="36">
        <v>612.74</v>
      </c>
      <c r="AS16" s="36">
        <v>245.35</v>
      </c>
      <c r="AT16" s="36">
        <v>290</v>
      </c>
      <c r="AU16" s="36">
        <v>429.02</v>
      </c>
      <c r="AV16" s="36">
        <v>172.35</v>
      </c>
      <c r="AW16" s="36">
        <v>216.64</v>
      </c>
      <c r="AX16" s="36">
        <v>1528.49</v>
      </c>
      <c r="AY16" s="36">
        <v>0</v>
      </c>
      <c r="AZ16" s="36">
        <v>822.71</v>
      </c>
      <c r="BA16" s="36">
        <v>304.33</v>
      </c>
      <c r="BB16" s="36">
        <v>602.19000000000005</v>
      </c>
      <c r="BC16" s="36">
        <v>146.78</v>
      </c>
      <c r="BD16" s="36">
        <v>0.31</v>
      </c>
      <c r="BE16" s="36">
        <v>0.08</v>
      </c>
      <c r="BF16" s="36">
        <v>0.11</v>
      </c>
      <c r="BG16" s="36">
        <v>0.28999999999999998</v>
      </c>
      <c r="BH16" s="36">
        <v>0.36</v>
      </c>
      <c r="BI16" s="36">
        <v>1.06</v>
      </c>
      <c r="BJ16" s="36">
        <v>0.05</v>
      </c>
      <c r="BK16" s="36">
        <v>2.91</v>
      </c>
      <c r="BL16" s="36">
        <v>0.01</v>
      </c>
      <c r="BM16" s="36">
        <v>0.82</v>
      </c>
      <c r="BN16" s="36">
        <v>0.01</v>
      </c>
      <c r="BO16" s="36">
        <v>0</v>
      </c>
      <c r="BP16" s="36">
        <v>0</v>
      </c>
      <c r="BQ16" s="36">
        <v>0.13</v>
      </c>
      <c r="BR16" s="36">
        <v>0.32</v>
      </c>
      <c r="BS16" s="36">
        <v>2.54</v>
      </c>
      <c r="BT16" s="36">
        <v>0</v>
      </c>
      <c r="BU16" s="36">
        <v>0</v>
      </c>
      <c r="BV16" s="36">
        <v>0.16</v>
      </c>
      <c r="BW16" s="36">
        <v>0.01</v>
      </c>
      <c r="BX16" s="36">
        <v>0</v>
      </c>
      <c r="BY16" s="36">
        <v>0</v>
      </c>
      <c r="BZ16" s="36">
        <v>0</v>
      </c>
      <c r="CA16" s="36">
        <v>0</v>
      </c>
      <c r="CB16" s="36">
        <v>381.53</v>
      </c>
      <c r="CC16" s="15">
        <f>SUM($CC$10:$CC$15)</f>
        <v>18.420000000000002</v>
      </c>
      <c r="CD16" s="15">
        <f>$I$16/$I$34*100</f>
        <v>24.813725490196077</v>
      </c>
      <c r="CE16" s="36">
        <v>113.19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14</v>
      </c>
      <c r="CQ16" s="36">
        <v>0.8</v>
      </c>
    </row>
    <row r="17" spans="1:95" x14ac:dyDescent="0.25">
      <c r="B17" s="23" t="s">
        <v>103</v>
      </c>
    </row>
    <row r="18" spans="1:95" s="17" customFormat="1" x14ac:dyDescent="0.25">
      <c r="A18" s="24" t="str">
        <f>"-"</f>
        <v>-</v>
      </c>
      <c r="B18" s="25" t="s">
        <v>104</v>
      </c>
      <c r="C18" s="26" t="str">
        <f>"200"</f>
        <v>200</v>
      </c>
      <c r="D18" s="26">
        <v>0.8</v>
      </c>
      <c r="E18" s="26">
        <v>0</v>
      </c>
      <c r="F18" s="26">
        <v>0.8</v>
      </c>
      <c r="G18" s="26">
        <v>0.8</v>
      </c>
      <c r="H18" s="26">
        <v>23.2</v>
      </c>
      <c r="I18" s="26">
        <v>97.36</v>
      </c>
      <c r="J18" s="26">
        <v>0.2</v>
      </c>
      <c r="K18" s="26">
        <v>0</v>
      </c>
      <c r="L18" s="26">
        <v>0</v>
      </c>
      <c r="M18" s="26">
        <v>0</v>
      </c>
      <c r="N18" s="26">
        <v>18</v>
      </c>
      <c r="O18" s="26">
        <v>1.6</v>
      </c>
      <c r="P18" s="26">
        <v>3.6</v>
      </c>
      <c r="Q18" s="26">
        <v>0</v>
      </c>
      <c r="R18" s="26">
        <v>0</v>
      </c>
      <c r="S18" s="26">
        <v>1.6</v>
      </c>
      <c r="T18" s="26">
        <v>1</v>
      </c>
      <c r="U18" s="26">
        <v>52</v>
      </c>
      <c r="V18" s="26">
        <v>556</v>
      </c>
      <c r="W18" s="26">
        <v>32</v>
      </c>
      <c r="X18" s="26">
        <v>18</v>
      </c>
      <c r="Y18" s="26">
        <v>22</v>
      </c>
      <c r="Z18" s="26">
        <v>4.4000000000000004</v>
      </c>
      <c r="AA18" s="26">
        <v>0</v>
      </c>
      <c r="AB18" s="26">
        <v>60</v>
      </c>
      <c r="AC18" s="26">
        <v>10</v>
      </c>
      <c r="AD18" s="26">
        <v>0.4</v>
      </c>
      <c r="AE18" s="26">
        <v>0.06</v>
      </c>
      <c r="AF18" s="26">
        <v>0.04</v>
      </c>
      <c r="AG18" s="26">
        <v>0.6</v>
      </c>
      <c r="AH18" s="26">
        <v>0.8</v>
      </c>
      <c r="AI18" s="26">
        <v>20</v>
      </c>
      <c r="AJ18" s="17">
        <v>0</v>
      </c>
      <c r="AK18" s="17">
        <v>0</v>
      </c>
      <c r="AL18" s="17">
        <v>0</v>
      </c>
      <c r="AM18" s="17">
        <v>38</v>
      </c>
      <c r="AN18" s="17">
        <v>36</v>
      </c>
      <c r="AO18" s="17">
        <v>6</v>
      </c>
      <c r="AP18" s="17">
        <v>22</v>
      </c>
      <c r="AQ18" s="17">
        <v>6</v>
      </c>
      <c r="AR18" s="17">
        <v>18</v>
      </c>
      <c r="AS18" s="17">
        <v>34</v>
      </c>
      <c r="AT18" s="17">
        <v>20</v>
      </c>
      <c r="AU18" s="17">
        <v>156</v>
      </c>
      <c r="AV18" s="17">
        <v>14</v>
      </c>
      <c r="AW18" s="17">
        <v>28</v>
      </c>
      <c r="AX18" s="17">
        <v>84</v>
      </c>
      <c r="AY18" s="17">
        <v>0</v>
      </c>
      <c r="AZ18" s="17">
        <v>26</v>
      </c>
      <c r="BA18" s="17">
        <v>32</v>
      </c>
      <c r="BB18" s="17">
        <v>12</v>
      </c>
      <c r="BC18" s="17">
        <v>10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172.6</v>
      </c>
      <c r="CC18" s="27">
        <v>14.57</v>
      </c>
      <c r="CD18" s="27"/>
      <c r="CE18" s="17">
        <v>10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</row>
    <row r="19" spans="1:95" s="36" customFormat="1" x14ac:dyDescent="0.25">
      <c r="A19" s="33"/>
      <c r="B19" s="34" t="s">
        <v>105</v>
      </c>
      <c r="C19" s="35"/>
      <c r="D19" s="35">
        <v>0.8</v>
      </c>
      <c r="E19" s="35">
        <v>0</v>
      </c>
      <c r="F19" s="35">
        <v>0.8</v>
      </c>
      <c r="G19" s="35">
        <v>0.8</v>
      </c>
      <c r="H19" s="35">
        <v>23.2</v>
      </c>
      <c r="I19" s="35">
        <v>97.36</v>
      </c>
      <c r="J19" s="35">
        <v>0.2</v>
      </c>
      <c r="K19" s="35">
        <v>0</v>
      </c>
      <c r="L19" s="35">
        <v>0</v>
      </c>
      <c r="M19" s="35">
        <v>0</v>
      </c>
      <c r="N19" s="35">
        <v>18</v>
      </c>
      <c r="O19" s="35">
        <v>1.6</v>
      </c>
      <c r="P19" s="35">
        <v>3.6</v>
      </c>
      <c r="Q19" s="35">
        <v>0</v>
      </c>
      <c r="R19" s="35">
        <v>0</v>
      </c>
      <c r="S19" s="35">
        <v>1.6</v>
      </c>
      <c r="T19" s="35">
        <v>1</v>
      </c>
      <c r="U19" s="35">
        <v>52</v>
      </c>
      <c r="V19" s="35">
        <v>556</v>
      </c>
      <c r="W19" s="35">
        <v>32</v>
      </c>
      <c r="X19" s="35">
        <v>18</v>
      </c>
      <c r="Y19" s="35">
        <v>22</v>
      </c>
      <c r="Z19" s="35">
        <v>4.4000000000000004</v>
      </c>
      <c r="AA19" s="35">
        <v>0</v>
      </c>
      <c r="AB19" s="35">
        <v>60</v>
      </c>
      <c r="AC19" s="35">
        <v>10</v>
      </c>
      <c r="AD19" s="35">
        <v>0.4</v>
      </c>
      <c r="AE19" s="35">
        <v>0.06</v>
      </c>
      <c r="AF19" s="35">
        <v>0.04</v>
      </c>
      <c r="AG19" s="35">
        <v>0.6</v>
      </c>
      <c r="AH19" s="35">
        <v>0.8</v>
      </c>
      <c r="AI19" s="35">
        <v>20</v>
      </c>
      <c r="AJ19" s="36">
        <v>0</v>
      </c>
      <c r="AK19" s="36">
        <v>0</v>
      </c>
      <c r="AL19" s="36">
        <v>0</v>
      </c>
      <c r="AM19" s="36">
        <v>38</v>
      </c>
      <c r="AN19" s="36">
        <v>36</v>
      </c>
      <c r="AO19" s="36">
        <v>6</v>
      </c>
      <c r="AP19" s="36">
        <v>22</v>
      </c>
      <c r="AQ19" s="36">
        <v>6</v>
      </c>
      <c r="AR19" s="36">
        <v>18</v>
      </c>
      <c r="AS19" s="36">
        <v>34</v>
      </c>
      <c r="AT19" s="36">
        <v>20</v>
      </c>
      <c r="AU19" s="36">
        <v>156</v>
      </c>
      <c r="AV19" s="36">
        <v>14</v>
      </c>
      <c r="AW19" s="36">
        <v>28</v>
      </c>
      <c r="AX19" s="36">
        <v>84</v>
      </c>
      <c r="AY19" s="36">
        <v>0</v>
      </c>
      <c r="AZ19" s="36">
        <v>26</v>
      </c>
      <c r="BA19" s="36">
        <v>32</v>
      </c>
      <c r="BB19" s="36">
        <v>12</v>
      </c>
      <c r="BC19" s="36">
        <v>10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172.6</v>
      </c>
      <c r="CC19" s="15">
        <f>SUM($CC$17:$CC$18)</f>
        <v>14.57</v>
      </c>
      <c r="CD19" s="15">
        <f>$I$19/$I$34*100</f>
        <v>4.7725490196078431</v>
      </c>
      <c r="CE19" s="36">
        <v>10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</row>
    <row r="20" spans="1:95" x14ac:dyDescent="0.25">
      <c r="B20" s="23" t="s">
        <v>106</v>
      </c>
    </row>
    <row r="21" spans="1:95" s="31" customFormat="1" ht="31.5" x14ac:dyDescent="0.25">
      <c r="A21" s="28" t="str">
        <f>"50\4"</f>
        <v>50\4</v>
      </c>
      <c r="B21" s="29" t="s">
        <v>107</v>
      </c>
      <c r="C21" s="30" t="str">
        <f>"80"</f>
        <v>80</v>
      </c>
      <c r="D21" s="30">
        <v>2.64</v>
      </c>
      <c r="E21" s="30">
        <v>0</v>
      </c>
      <c r="F21" s="30">
        <v>2.63</v>
      </c>
      <c r="G21" s="30">
        <v>2.35</v>
      </c>
      <c r="H21" s="30">
        <v>3.68</v>
      </c>
      <c r="I21" s="30">
        <v>48.209908923076902</v>
      </c>
      <c r="J21" s="30">
        <v>0.3</v>
      </c>
      <c r="K21" s="30">
        <v>1.56</v>
      </c>
      <c r="L21" s="30">
        <v>0</v>
      </c>
      <c r="M21" s="30">
        <v>0</v>
      </c>
      <c r="N21" s="30">
        <v>3.68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0.2</v>
      </c>
      <c r="U21" s="30">
        <v>76.650000000000006</v>
      </c>
      <c r="V21" s="30">
        <v>0.02</v>
      </c>
      <c r="W21" s="30">
        <v>0.71</v>
      </c>
      <c r="X21" s="30">
        <v>0.04</v>
      </c>
      <c r="Y21" s="30">
        <v>0.18</v>
      </c>
      <c r="Z21" s="30">
        <v>0.01</v>
      </c>
      <c r="AA21" s="30">
        <v>0</v>
      </c>
      <c r="AB21" s="30">
        <v>0</v>
      </c>
      <c r="AC21" s="30">
        <v>0</v>
      </c>
      <c r="AD21" s="30">
        <v>1.06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0.15</v>
      </c>
      <c r="BL21" s="31">
        <v>0</v>
      </c>
      <c r="BM21" s="31">
        <v>0.1</v>
      </c>
      <c r="BN21" s="31">
        <v>0.01</v>
      </c>
      <c r="BO21" s="31">
        <v>0.02</v>
      </c>
      <c r="BP21" s="31">
        <v>0</v>
      </c>
      <c r="BQ21" s="31">
        <v>0</v>
      </c>
      <c r="BR21" s="31">
        <v>0</v>
      </c>
      <c r="BS21" s="31">
        <v>0.56000000000000005</v>
      </c>
      <c r="BT21" s="31">
        <v>0</v>
      </c>
      <c r="BU21" s="31">
        <v>0</v>
      </c>
      <c r="BV21" s="31">
        <v>1.39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89.43</v>
      </c>
      <c r="CC21" s="32">
        <v>12.01</v>
      </c>
      <c r="CD21" s="32"/>
      <c r="CE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0.2</v>
      </c>
    </row>
    <row r="22" spans="1:95" s="31" customFormat="1" ht="31.5" x14ac:dyDescent="0.25">
      <c r="A22" s="28" t="str">
        <f>"20/2"</f>
        <v>20/2</v>
      </c>
      <c r="B22" s="29" t="s">
        <v>108</v>
      </c>
      <c r="C22" s="30" t="str">
        <f>"200"</f>
        <v>200</v>
      </c>
      <c r="D22" s="30">
        <v>1.77</v>
      </c>
      <c r="E22" s="30">
        <v>0.12</v>
      </c>
      <c r="F22" s="30">
        <v>5.64</v>
      </c>
      <c r="G22" s="30">
        <v>4.9400000000000004</v>
      </c>
      <c r="H22" s="30">
        <v>11.13</v>
      </c>
      <c r="I22" s="30">
        <v>99.856108562642206</v>
      </c>
      <c r="J22" s="30">
        <v>1.21</v>
      </c>
      <c r="K22" s="30">
        <v>3.12</v>
      </c>
      <c r="L22" s="30">
        <v>0</v>
      </c>
      <c r="M22" s="30">
        <v>0</v>
      </c>
      <c r="N22" s="30">
        <v>2.92</v>
      </c>
      <c r="O22" s="30">
        <v>6.58</v>
      </c>
      <c r="P22" s="30">
        <v>1.63</v>
      </c>
      <c r="Q22" s="30">
        <v>0</v>
      </c>
      <c r="R22" s="30">
        <v>0</v>
      </c>
      <c r="S22" s="30">
        <v>0.21</v>
      </c>
      <c r="T22" s="30">
        <v>1.73</v>
      </c>
      <c r="U22" s="30">
        <v>340.98</v>
      </c>
      <c r="V22" s="30">
        <v>314.75</v>
      </c>
      <c r="W22" s="30">
        <v>24.15</v>
      </c>
      <c r="X22" s="30">
        <v>17.149999999999999</v>
      </c>
      <c r="Y22" s="30">
        <v>42.25</v>
      </c>
      <c r="Z22" s="30">
        <v>0.64</v>
      </c>
      <c r="AA22" s="30">
        <v>7.21</v>
      </c>
      <c r="AB22" s="30">
        <v>896.91</v>
      </c>
      <c r="AC22" s="30">
        <v>173.12</v>
      </c>
      <c r="AD22" s="30">
        <v>2.25</v>
      </c>
      <c r="AE22" s="30">
        <v>0.06</v>
      </c>
      <c r="AF22" s="30">
        <v>0.05</v>
      </c>
      <c r="AG22" s="30">
        <v>0.67</v>
      </c>
      <c r="AH22" s="30">
        <v>1.1200000000000001</v>
      </c>
      <c r="AI22" s="30">
        <v>6.87</v>
      </c>
      <c r="AJ22" s="31">
        <v>0</v>
      </c>
      <c r="AK22" s="31">
        <v>0</v>
      </c>
      <c r="AL22" s="31">
        <v>0</v>
      </c>
      <c r="AM22" s="31">
        <v>55.16</v>
      </c>
      <c r="AN22" s="31">
        <v>57.58</v>
      </c>
      <c r="AO22" s="31">
        <v>10.56</v>
      </c>
      <c r="AP22" s="31">
        <v>39.04</v>
      </c>
      <c r="AQ22" s="31">
        <v>14</v>
      </c>
      <c r="AR22" s="31">
        <v>39.61</v>
      </c>
      <c r="AS22" s="31">
        <v>47.92</v>
      </c>
      <c r="AT22" s="31">
        <v>111.06</v>
      </c>
      <c r="AU22" s="31">
        <v>99.52</v>
      </c>
      <c r="AV22" s="31">
        <v>17.86</v>
      </c>
      <c r="AW22" s="31">
        <v>37.47</v>
      </c>
      <c r="AX22" s="31">
        <v>173.5</v>
      </c>
      <c r="AY22" s="31">
        <v>0</v>
      </c>
      <c r="AZ22" s="31">
        <v>34.6</v>
      </c>
      <c r="BA22" s="31">
        <v>34.4</v>
      </c>
      <c r="BB22" s="31">
        <v>31.23</v>
      </c>
      <c r="BC22" s="31">
        <v>12.72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0.32</v>
      </c>
      <c r="BL22" s="31">
        <v>0</v>
      </c>
      <c r="BM22" s="31">
        <v>0.2</v>
      </c>
      <c r="BN22" s="31">
        <v>0.01</v>
      </c>
      <c r="BO22" s="31">
        <v>0.03</v>
      </c>
      <c r="BP22" s="31">
        <v>0</v>
      </c>
      <c r="BQ22" s="31">
        <v>0</v>
      </c>
      <c r="BR22" s="31">
        <v>0</v>
      </c>
      <c r="BS22" s="31">
        <v>1.18</v>
      </c>
      <c r="BT22" s="31">
        <v>0</v>
      </c>
      <c r="BU22" s="31">
        <v>0</v>
      </c>
      <c r="BV22" s="31">
        <v>2.82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235.64</v>
      </c>
      <c r="CC22" s="32">
        <v>7.85</v>
      </c>
      <c r="CD22" s="32"/>
      <c r="CE22" s="31">
        <v>156.69999999999999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0.8</v>
      </c>
    </row>
    <row r="23" spans="1:95" s="31" customFormat="1" ht="47.25" x14ac:dyDescent="0.25">
      <c r="A23" s="28" t="str">
        <f>"16/8"</f>
        <v>16/8</v>
      </c>
      <c r="B23" s="29" t="s">
        <v>109</v>
      </c>
      <c r="C23" s="30" t="str">
        <f>"80"</f>
        <v>80</v>
      </c>
      <c r="D23" s="30">
        <v>11.6</v>
      </c>
      <c r="E23" s="30">
        <v>10.62</v>
      </c>
      <c r="F23" s="30">
        <v>9.76</v>
      </c>
      <c r="G23" s="30">
        <v>0</v>
      </c>
      <c r="H23" s="30">
        <v>6.78</v>
      </c>
      <c r="I23" s="30">
        <v>159.99622130177514</v>
      </c>
      <c r="J23" s="30">
        <v>6.4</v>
      </c>
      <c r="K23" s="30">
        <v>0.1</v>
      </c>
      <c r="L23" s="30">
        <v>0</v>
      </c>
      <c r="M23" s="30">
        <v>0</v>
      </c>
      <c r="N23" s="30">
        <v>6.78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0.95</v>
      </c>
      <c r="U23" s="30">
        <v>296.62</v>
      </c>
      <c r="V23" s="30">
        <v>166.8</v>
      </c>
      <c r="W23" s="30">
        <v>11.41</v>
      </c>
      <c r="X23" s="30">
        <v>11.96</v>
      </c>
      <c r="Y23" s="30">
        <v>96.78</v>
      </c>
      <c r="Z23" s="30">
        <v>1.81</v>
      </c>
      <c r="AA23" s="30">
        <v>18.88</v>
      </c>
      <c r="AB23" s="30">
        <v>15.2</v>
      </c>
      <c r="AC23" s="30">
        <v>26.12</v>
      </c>
      <c r="AD23" s="30">
        <v>0.28000000000000003</v>
      </c>
      <c r="AE23" s="30">
        <v>7.0000000000000007E-2</v>
      </c>
      <c r="AF23" s="30">
        <v>0.1</v>
      </c>
      <c r="AG23" s="30">
        <v>2.96</v>
      </c>
      <c r="AH23" s="30">
        <v>4.93</v>
      </c>
      <c r="AI23" s="30">
        <v>0</v>
      </c>
      <c r="AJ23" s="31">
        <v>0</v>
      </c>
      <c r="AK23" s="31">
        <v>0.99</v>
      </c>
      <c r="AL23" s="31">
        <v>0.95</v>
      </c>
      <c r="AM23" s="31">
        <v>844.25</v>
      </c>
      <c r="AN23" s="31">
        <v>906.79</v>
      </c>
      <c r="AO23" s="31">
        <v>254.07</v>
      </c>
      <c r="AP23" s="31">
        <v>458.85</v>
      </c>
      <c r="AQ23" s="31">
        <v>120.73</v>
      </c>
      <c r="AR23" s="31">
        <v>454.14</v>
      </c>
      <c r="AS23" s="31">
        <v>619.86</v>
      </c>
      <c r="AT23" s="31">
        <v>595.12</v>
      </c>
      <c r="AU23" s="31">
        <v>1010.84</v>
      </c>
      <c r="AV23" s="31">
        <v>405.54</v>
      </c>
      <c r="AW23" s="31">
        <v>534.66</v>
      </c>
      <c r="AX23" s="31">
        <v>1754.99</v>
      </c>
      <c r="AY23" s="31">
        <v>165.3</v>
      </c>
      <c r="AZ23" s="31">
        <v>391.59</v>
      </c>
      <c r="BA23" s="31">
        <v>445.89</v>
      </c>
      <c r="BB23" s="31">
        <v>376.05</v>
      </c>
      <c r="BC23" s="31">
        <v>147.86000000000001</v>
      </c>
      <c r="BD23" s="31">
        <v>0.11</v>
      </c>
      <c r="BE23" s="31">
        <v>0.02</v>
      </c>
      <c r="BF23" s="31">
        <v>0.02</v>
      </c>
      <c r="BG23" s="31">
        <v>0.06</v>
      </c>
      <c r="BH23" s="31">
        <v>7.0000000000000007E-2</v>
      </c>
      <c r="BI23" s="31">
        <v>0.23</v>
      </c>
      <c r="BJ23" s="31">
        <v>0</v>
      </c>
      <c r="BK23" s="31">
        <v>0.74</v>
      </c>
      <c r="BL23" s="31">
        <v>0</v>
      </c>
      <c r="BM23" s="31">
        <v>0.23</v>
      </c>
      <c r="BN23" s="31">
        <v>0</v>
      </c>
      <c r="BO23" s="31">
        <v>0</v>
      </c>
      <c r="BP23" s="31">
        <v>0</v>
      </c>
      <c r="BQ23" s="31">
        <v>0.03</v>
      </c>
      <c r="BR23" s="31">
        <v>0.09</v>
      </c>
      <c r="BS23" s="31">
        <v>0.68</v>
      </c>
      <c r="BT23" s="31">
        <v>0</v>
      </c>
      <c r="BU23" s="31">
        <v>0</v>
      </c>
      <c r="BV23" s="31">
        <v>0.03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62.76</v>
      </c>
      <c r="CC23" s="32">
        <v>36.229999999999997</v>
      </c>
      <c r="CD23" s="32"/>
      <c r="CE23" s="31">
        <v>21.41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0.4</v>
      </c>
    </row>
    <row r="24" spans="1:95" s="31" customFormat="1" ht="31.5" x14ac:dyDescent="0.25">
      <c r="A24" s="28" t="str">
        <f>"43/3"</f>
        <v>43/3</v>
      </c>
      <c r="B24" s="29" t="s">
        <v>110</v>
      </c>
      <c r="C24" s="30" t="str">
        <f>"180"</f>
        <v>180</v>
      </c>
      <c r="D24" s="30">
        <v>4.34</v>
      </c>
      <c r="E24" s="30">
        <v>0.02</v>
      </c>
      <c r="F24" s="30">
        <v>4.26</v>
      </c>
      <c r="G24" s="30">
        <v>0.62</v>
      </c>
      <c r="H24" s="30">
        <v>45.89</v>
      </c>
      <c r="I24" s="30">
        <v>239.92926299999999</v>
      </c>
      <c r="J24" s="30">
        <v>2.6</v>
      </c>
      <c r="K24" s="30">
        <v>0.11</v>
      </c>
      <c r="L24" s="30">
        <v>0</v>
      </c>
      <c r="M24" s="30">
        <v>0</v>
      </c>
      <c r="N24" s="30">
        <v>0.47</v>
      </c>
      <c r="O24" s="30">
        <v>43.63</v>
      </c>
      <c r="P24" s="30">
        <v>1.8</v>
      </c>
      <c r="Q24" s="30">
        <v>0</v>
      </c>
      <c r="R24" s="30">
        <v>0</v>
      </c>
      <c r="S24" s="30">
        <v>0</v>
      </c>
      <c r="T24" s="30">
        <v>1.35</v>
      </c>
      <c r="U24" s="30">
        <v>352.7</v>
      </c>
      <c r="V24" s="30">
        <v>63.12</v>
      </c>
      <c r="W24" s="30">
        <v>8.6300000000000008</v>
      </c>
      <c r="X24" s="30">
        <v>30.11</v>
      </c>
      <c r="Y24" s="30">
        <v>89.31</v>
      </c>
      <c r="Z24" s="30">
        <v>0.65</v>
      </c>
      <c r="AA24" s="30">
        <v>26.55</v>
      </c>
      <c r="AB24" s="30">
        <v>15.39</v>
      </c>
      <c r="AC24" s="30">
        <v>29.39</v>
      </c>
      <c r="AD24" s="30">
        <v>0.3</v>
      </c>
      <c r="AE24" s="30">
        <v>0.04</v>
      </c>
      <c r="AF24" s="30">
        <v>0.03</v>
      </c>
      <c r="AG24" s="30">
        <v>0.86</v>
      </c>
      <c r="AH24" s="30">
        <v>2.09</v>
      </c>
      <c r="AI24" s="30">
        <v>0</v>
      </c>
      <c r="AJ24" s="31">
        <v>0</v>
      </c>
      <c r="AK24" s="31">
        <v>1.1499999999999999</v>
      </c>
      <c r="AL24" s="31">
        <v>1.1000000000000001</v>
      </c>
      <c r="AM24" s="31">
        <v>384.86</v>
      </c>
      <c r="AN24" s="31">
        <v>161.76</v>
      </c>
      <c r="AO24" s="31">
        <v>99.27</v>
      </c>
      <c r="AP24" s="31">
        <v>149.5</v>
      </c>
      <c r="AQ24" s="31">
        <v>62.93</v>
      </c>
      <c r="AR24" s="31">
        <v>229.58</v>
      </c>
      <c r="AS24" s="31">
        <v>241.76</v>
      </c>
      <c r="AT24" s="31">
        <v>315.58</v>
      </c>
      <c r="AU24" s="31">
        <v>334.98</v>
      </c>
      <c r="AV24" s="31">
        <v>105.93</v>
      </c>
      <c r="AW24" s="31">
        <v>198.23</v>
      </c>
      <c r="AX24" s="31">
        <v>744.8</v>
      </c>
      <c r="AY24" s="31">
        <v>0</v>
      </c>
      <c r="AZ24" s="31">
        <v>205.07</v>
      </c>
      <c r="BA24" s="31">
        <v>205.24</v>
      </c>
      <c r="BB24" s="31">
        <v>180.19</v>
      </c>
      <c r="BC24" s="31">
        <v>84.85</v>
      </c>
      <c r="BD24" s="31">
        <v>0.16</v>
      </c>
      <c r="BE24" s="31">
        <v>0.04</v>
      </c>
      <c r="BF24" s="31">
        <v>0.03</v>
      </c>
      <c r="BG24" s="31">
        <v>0.08</v>
      </c>
      <c r="BH24" s="31">
        <v>0.11</v>
      </c>
      <c r="BI24" s="31">
        <v>0.35</v>
      </c>
      <c r="BJ24" s="31">
        <v>0</v>
      </c>
      <c r="BK24" s="31">
        <v>1.2</v>
      </c>
      <c r="BL24" s="31">
        <v>0</v>
      </c>
      <c r="BM24" s="31">
        <v>0.36</v>
      </c>
      <c r="BN24" s="31">
        <v>0</v>
      </c>
      <c r="BO24" s="31">
        <v>0</v>
      </c>
      <c r="BP24" s="31">
        <v>0</v>
      </c>
      <c r="BQ24" s="31">
        <v>0.04</v>
      </c>
      <c r="BR24" s="31">
        <v>0.13</v>
      </c>
      <c r="BS24" s="31">
        <v>1.2</v>
      </c>
      <c r="BT24" s="31">
        <v>0</v>
      </c>
      <c r="BU24" s="31">
        <v>0</v>
      </c>
      <c r="BV24" s="31">
        <v>0.15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140.94</v>
      </c>
      <c r="CC24" s="32">
        <v>6.13</v>
      </c>
      <c r="CD24" s="32"/>
      <c r="CE24" s="31">
        <v>29.12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0.9</v>
      </c>
    </row>
    <row r="25" spans="1:95" s="31" customFormat="1" ht="31.5" x14ac:dyDescent="0.25">
      <c r="A25" s="28" t="str">
        <f>"37/10"</f>
        <v>37/10</v>
      </c>
      <c r="B25" s="29" t="s">
        <v>111</v>
      </c>
      <c r="C25" s="30" t="str">
        <f>"200"</f>
        <v>200</v>
      </c>
      <c r="D25" s="30">
        <v>0.33</v>
      </c>
      <c r="E25" s="30">
        <v>0</v>
      </c>
      <c r="F25" s="30">
        <v>0.14000000000000001</v>
      </c>
      <c r="G25" s="30">
        <v>0</v>
      </c>
      <c r="H25" s="30">
        <v>14.51</v>
      </c>
      <c r="I25" s="30">
        <v>57.720039999999997</v>
      </c>
      <c r="J25" s="30">
        <v>0</v>
      </c>
      <c r="K25" s="30">
        <v>0</v>
      </c>
      <c r="L25" s="30">
        <v>0</v>
      </c>
      <c r="M25" s="30">
        <v>0</v>
      </c>
      <c r="N25" s="30">
        <v>14.51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0.01</v>
      </c>
      <c r="U25" s="30">
        <v>0.1</v>
      </c>
      <c r="V25" s="30">
        <v>0.3</v>
      </c>
      <c r="W25" s="30">
        <v>0.28999999999999998</v>
      </c>
      <c r="X25" s="30">
        <v>0</v>
      </c>
      <c r="Y25" s="30">
        <v>0</v>
      </c>
      <c r="Z25" s="30">
        <v>0.03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234.7</v>
      </c>
      <c r="CC25" s="32">
        <v>2.6</v>
      </c>
      <c r="CD25" s="32"/>
      <c r="CE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10</v>
      </c>
      <c r="CQ25" s="31">
        <v>0</v>
      </c>
    </row>
    <row r="26" spans="1:95" s="31" customFormat="1" ht="47.25" x14ac:dyDescent="0.25">
      <c r="A26" s="28" t="str">
        <f>"-"</f>
        <v>-</v>
      </c>
      <c r="B26" s="29" t="s">
        <v>112</v>
      </c>
      <c r="C26" s="30" t="str">
        <f>"40"</f>
        <v>40</v>
      </c>
      <c r="D26" s="30">
        <v>3.43</v>
      </c>
      <c r="E26" s="30">
        <v>0</v>
      </c>
      <c r="F26" s="30">
        <v>0.37</v>
      </c>
      <c r="G26" s="30">
        <v>0</v>
      </c>
      <c r="H26" s="30">
        <v>22.5</v>
      </c>
      <c r="I26" s="30">
        <v>102.57692307692309</v>
      </c>
      <c r="J26" s="30">
        <v>0</v>
      </c>
      <c r="K26" s="30">
        <v>0</v>
      </c>
      <c r="L26" s="30">
        <v>0</v>
      </c>
      <c r="M26" s="30">
        <v>0</v>
      </c>
      <c r="N26" s="30">
        <v>22.5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17.75</v>
      </c>
      <c r="X26" s="30">
        <v>0</v>
      </c>
      <c r="Y26" s="30">
        <v>0</v>
      </c>
      <c r="Z26" s="30">
        <v>0.89</v>
      </c>
      <c r="AA26" s="30">
        <v>0</v>
      </c>
      <c r="AB26" s="30">
        <v>0</v>
      </c>
      <c r="AC26" s="30">
        <v>0</v>
      </c>
      <c r="AD26" s="30">
        <v>0</v>
      </c>
      <c r="AE26" s="30">
        <v>0.15</v>
      </c>
      <c r="AF26" s="30">
        <v>0.08</v>
      </c>
      <c r="AG26" s="30">
        <v>1.55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18.079999999999998</v>
      </c>
      <c r="CC26" s="32">
        <v>2.2200000000000002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</row>
    <row r="27" spans="1:95" s="17" customFormat="1" ht="31.5" x14ac:dyDescent="0.25">
      <c r="A27" s="24" t="str">
        <f>"-"</f>
        <v>-</v>
      </c>
      <c r="B27" s="25" t="s">
        <v>113</v>
      </c>
      <c r="C27" s="26" t="str">
        <f>"30"</f>
        <v>30</v>
      </c>
      <c r="D27" s="26">
        <v>2.08</v>
      </c>
      <c r="E27" s="26">
        <v>0</v>
      </c>
      <c r="F27" s="26">
        <v>0.38</v>
      </c>
      <c r="G27" s="26">
        <v>0</v>
      </c>
      <c r="H27" s="26">
        <v>13.21</v>
      </c>
      <c r="I27" s="26">
        <v>61.88653846153862</v>
      </c>
      <c r="J27" s="26">
        <v>0</v>
      </c>
      <c r="K27" s="26">
        <v>0</v>
      </c>
      <c r="L27" s="26">
        <v>0</v>
      </c>
      <c r="M27" s="26">
        <v>0</v>
      </c>
      <c r="N27" s="26">
        <v>13.21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13.18</v>
      </c>
      <c r="CC27" s="27">
        <v>1.44</v>
      </c>
      <c r="CD27" s="27"/>
      <c r="CE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</row>
    <row r="28" spans="1:95" s="36" customFormat="1" x14ac:dyDescent="0.25">
      <c r="A28" s="33"/>
      <c r="B28" s="34" t="s">
        <v>114</v>
      </c>
      <c r="C28" s="35"/>
      <c r="D28" s="35">
        <v>26.19</v>
      </c>
      <c r="E28" s="35">
        <v>10.76</v>
      </c>
      <c r="F28" s="35">
        <v>23.18</v>
      </c>
      <c r="G28" s="35">
        <v>7.9</v>
      </c>
      <c r="H28" s="35">
        <v>117.7</v>
      </c>
      <c r="I28" s="35">
        <v>770.18</v>
      </c>
      <c r="J28" s="35">
        <v>10.52</v>
      </c>
      <c r="K28" s="35">
        <v>4.8899999999999997</v>
      </c>
      <c r="L28" s="35">
        <v>0</v>
      </c>
      <c r="M28" s="35">
        <v>0</v>
      </c>
      <c r="N28" s="35">
        <v>64.069999999999993</v>
      </c>
      <c r="O28" s="35">
        <v>50.21</v>
      </c>
      <c r="P28" s="35">
        <v>3.42</v>
      </c>
      <c r="Q28" s="35">
        <v>0</v>
      </c>
      <c r="R28" s="35">
        <v>0</v>
      </c>
      <c r="S28" s="35">
        <v>0.21</v>
      </c>
      <c r="T28" s="35">
        <v>4.2300000000000004</v>
      </c>
      <c r="U28" s="35">
        <v>1067.04</v>
      </c>
      <c r="V28" s="35">
        <v>544.99</v>
      </c>
      <c r="W28" s="35">
        <v>62.94</v>
      </c>
      <c r="X28" s="35">
        <v>59.27</v>
      </c>
      <c r="Y28" s="35">
        <v>228.52</v>
      </c>
      <c r="Z28" s="35">
        <v>4.0199999999999996</v>
      </c>
      <c r="AA28" s="35">
        <v>52.64</v>
      </c>
      <c r="AB28" s="35">
        <v>927.5</v>
      </c>
      <c r="AC28" s="35">
        <v>228.62</v>
      </c>
      <c r="AD28" s="35">
        <v>3.88</v>
      </c>
      <c r="AE28" s="35">
        <v>0.32</v>
      </c>
      <c r="AF28" s="35">
        <v>0.25</v>
      </c>
      <c r="AG28" s="35">
        <v>6.03</v>
      </c>
      <c r="AH28" s="35">
        <v>8.1300000000000008</v>
      </c>
      <c r="AI28" s="35">
        <v>6.87</v>
      </c>
      <c r="AJ28" s="36">
        <v>0</v>
      </c>
      <c r="AK28" s="36">
        <v>2.13</v>
      </c>
      <c r="AL28" s="36">
        <v>2.0499999999999998</v>
      </c>
      <c r="AM28" s="36">
        <v>1284.27</v>
      </c>
      <c r="AN28" s="36">
        <v>1126.1300000000001</v>
      </c>
      <c r="AO28" s="36">
        <v>363.9</v>
      </c>
      <c r="AP28" s="36">
        <v>647.39</v>
      </c>
      <c r="AQ28" s="36">
        <v>197.66</v>
      </c>
      <c r="AR28" s="36">
        <v>723.34</v>
      </c>
      <c r="AS28" s="36">
        <v>909.53</v>
      </c>
      <c r="AT28" s="36">
        <v>1021.76</v>
      </c>
      <c r="AU28" s="36">
        <v>1445.34</v>
      </c>
      <c r="AV28" s="36">
        <v>529.32000000000005</v>
      </c>
      <c r="AW28" s="36">
        <v>770.36</v>
      </c>
      <c r="AX28" s="36">
        <v>2673.3</v>
      </c>
      <c r="AY28" s="36">
        <v>165.3</v>
      </c>
      <c r="AZ28" s="36">
        <v>631.26</v>
      </c>
      <c r="BA28" s="36">
        <v>685.53</v>
      </c>
      <c r="BB28" s="36">
        <v>587.47</v>
      </c>
      <c r="BC28" s="36">
        <v>245.42</v>
      </c>
      <c r="BD28" s="36">
        <v>0.28000000000000003</v>
      </c>
      <c r="BE28" s="36">
        <v>0.06</v>
      </c>
      <c r="BF28" s="36">
        <v>0.05</v>
      </c>
      <c r="BG28" s="36">
        <v>0.14000000000000001</v>
      </c>
      <c r="BH28" s="36">
        <v>0.18</v>
      </c>
      <c r="BI28" s="36">
        <v>0.59</v>
      </c>
      <c r="BJ28" s="36">
        <v>0</v>
      </c>
      <c r="BK28" s="36">
        <v>2.4</v>
      </c>
      <c r="BL28" s="36">
        <v>0</v>
      </c>
      <c r="BM28" s="36">
        <v>0.88</v>
      </c>
      <c r="BN28" s="36">
        <v>0.02</v>
      </c>
      <c r="BO28" s="36">
        <v>0.05</v>
      </c>
      <c r="BP28" s="36">
        <v>0</v>
      </c>
      <c r="BQ28" s="36">
        <v>0.06</v>
      </c>
      <c r="BR28" s="36">
        <v>0.21</v>
      </c>
      <c r="BS28" s="36">
        <v>3.62</v>
      </c>
      <c r="BT28" s="36">
        <v>0</v>
      </c>
      <c r="BU28" s="36">
        <v>0</v>
      </c>
      <c r="BV28" s="36">
        <v>4.3899999999999997</v>
      </c>
      <c r="BW28" s="36">
        <v>0.01</v>
      </c>
      <c r="BX28" s="36">
        <v>0</v>
      </c>
      <c r="BY28" s="36">
        <v>0</v>
      </c>
      <c r="BZ28" s="36">
        <v>0</v>
      </c>
      <c r="CA28" s="36">
        <v>0</v>
      </c>
      <c r="CB28" s="36">
        <v>794.73</v>
      </c>
      <c r="CC28" s="15">
        <f>SUM($CC$20:$CC$27)</f>
        <v>68.47999999999999</v>
      </c>
      <c r="CD28" s="15">
        <f>$I$28/$I$34*100</f>
        <v>37.753921568627447</v>
      </c>
      <c r="CE28" s="36">
        <v>207.22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10</v>
      </c>
      <c r="CQ28" s="36">
        <v>2.2999999999999998</v>
      </c>
    </row>
    <row r="29" spans="1:95" x14ac:dyDescent="0.25">
      <c r="B29" s="23" t="s">
        <v>115</v>
      </c>
    </row>
    <row r="30" spans="1:95" s="31" customFormat="1" ht="47.25" x14ac:dyDescent="0.25">
      <c r="A30" s="28" t="str">
        <f>"2/6"</f>
        <v>2/6</v>
      </c>
      <c r="B30" s="29" t="s">
        <v>116</v>
      </c>
      <c r="C30" s="30" t="str">
        <f>"160"</f>
        <v>160</v>
      </c>
      <c r="D30" s="30">
        <v>15.68</v>
      </c>
      <c r="E30" s="30">
        <v>16.68</v>
      </c>
      <c r="F30" s="30">
        <v>17.559999999999999</v>
      </c>
      <c r="G30" s="30">
        <v>0</v>
      </c>
      <c r="H30" s="30">
        <v>2.7</v>
      </c>
      <c r="I30" s="30">
        <v>231.12143043174606</v>
      </c>
      <c r="J30" s="30">
        <v>7.52</v>
      </c>
      <c r="K30" s="30">
        <v>0.14000000000000001</v>
      </c>
      <c r="L30" s="30">
        <v>0</v>
      </c>
      <c r="M30" s="30">
        <v>0</v>
      </c>
      <c r="N30" s="30">
        <v>2.7</v>
      </c>
      <c r="O30" s="30">
        <v>0</v>
      </c>
      <c r="P30" s="30">
        <v>0</v>
      </c>
      <c r="Q30" s="30">
        <v>0</v>
      </c>
      <c r="R30" s="30">
        <v>0</v>
      </c>
      <c r="S30" s="30">
        <v>0.04</v>
      </c>
      <c r="T30" s="30">
        <v>2.33</v>
      </c>
      <c r="U30" s="30">
        <v>494.33</v>
      </c>
      <c r="V30" s="30">
        <v>206.7</v>
      </c>
      <c r="W30" s="30">
        <v>108.46</v>
      </c>
      <c r="X30" s="30">
        <v>18.170000000000002</v>
      </c>
      <c r="Y30" s="30">
        <v>238.2</v>
      </c>
      <c r="Z30" s="30">
        <v>2.7</v>
      </c>
      <c r="AA30" s="30">
        <v>206.63</v>
      </c>
      <c r="AB30" s="30">
        <v>78.64</v>
      </c>
      <c r="AC30" s="30">
        <v>360.9</v>
      </c>
      <c r="AD30" s="30">
        <v>0.78</v>
      </c>
      <c r="AE30" s="30">
        <v>7.0000000000000007E-2</v>
      </c>
      <c r="AF30" s="30">
        <v>0.48</v>
      </c>
      <c r="AG30" s="30">
        <v>0.23</v>
      </c>
      <c r="AH30" s="30">
        <v>4.72</v>
      </c>
      <c r="AI30" s="30">
        <v>0.23</v>
      </c>
      <c r="AJ30" s="31">
        <v>0</v>
      </c>
      <c r="AK30" s="31">
        <v>69.14</v>
      </c>
      <c r="AL30" s="31">
        <v>68.260000000000005</v>
      </c>
      <c r="AM30" s="31">
        <v>1346.76</v>
      </c>
      <c r="AN30" s="31">
        <v>1120.8499999999999</v>
      </c>
      <c r="AO30" s="31">
        <v>513.6</v>
      </c>
      <c r="AP30" s="31">
        <v>749.45</v>
      </c>
      <c r="AQ30" s="31">
        <v>251.33</v>
      </c>
      <c r="AR30" s="31">
        <v>803.66</v>
      </c>
      <c r="AS30" s="31">
        <v>808.71</v>
      </c>
      <c r="AT30" s="31">
        <v>895.98</v>
      </c>
      <c r="AU30" s="31">
        <v>1399.76</v>
      </c>
      <c r="AV30" s="31">
        <v>387.87</v>
      </c>
      <c r="AW30" s="31">
        <v>473.95</v>
      </c>
      <c r="AX30" s="31">
        <v>2021.3</v>
      </c>
      <c r="AY30" s="31">
        <v>15.92</v>
      </c>
      <c r="AZ30" s="31">
        <v>451.99</v>
      </c>
      <c r="BA30" s="31">
        <v>1057.3</v>
      </c>
      <c r="BB30" s="31">
        <v>619.28</v>
      </c>
      <c r="BC30" s="31">
        <v>344.38</v>
      </c>
      <c r="BD30" s="31">
        <v>0.18</v>
      </c>
      <c r="BE30" s="31">
        <v>0.04</v>
      </c>
      <c r="BF30" s="31">
        <v>0.04</v>
      </c>
      <c r="BG30" s="31">
        <v>0.09</v>
      </c>
      <c r="BH30" s="31">
        <v>0.12</v>
      </c>
      <c r="BI30" s="31">
        <v>0.39</v>
      </c>
      <c r="BJ30" s="31">
        <v>0</v>
      </c>
      <c r="BK30" s="31">
        <v>1.21</v>
      </c>
      <c r="BL30" s="31">
        <v>0</v>
      </c>
      <c r="BM30" s="31">
        <v>0.37</v>
      </c>
      <c r="BN30" s="31">
        <v>0</v>
      </c>
      <c r="BO30" s="31">
        <v>0</v>
      </c>
      <c r="BP30" s="31">
        <v>0</v>
      </c>
      <c r="BQ30" s="31">
        <v>0.04</v>
      </c>
      <c r="BR30" s="31">
        <v>0.14000000000000001</v>
      </c>
      <c r="BS30" s="31">
        <v>1.1200000000000001</v>
      </c>
      <c r="BT30" s="31">
        <v>0</v>
      </c>
      <c r="BU30" s="31">
        <v>0</v>
      </c>
      <c r="BV30" s="31">
        <v>0.05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129.66</v>
      </c>
      <c r="CC30" s="32">
        <v>19.329999999999998</v>
      </c>
      <c r="CD30" s="32"/>
      <c r="CE30" s="31">
        <v>219.74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0.8</v>
      </c>
    </row>
    <row r="31" spans="1:95" s="17" customFormat="1" ht="47.25" x14ac:dyDescent="0.25">
      <c r="A31" s="24" t="str">
        <f>"32/10"</f>
        <v>32/10</v>
      </c>
      <c r="B31" s="25" t="s">
        <v>117</v>
      </c>
      <c r="C31" s="26" t="str">
        <f>"200"</f>
        <v>200</v>
      </c>
      <c r="D31" s="26">
        <v>3.15</v>
      </c>
      <c r="E31" s="26">
        <v>2.86</v>
      </c>
      <c r="F31" s="26">
        <v>3.22</v>
      </c>
      <c r="G31" s="26">
        <v>7.0000000000000007E-2</v>
      </c>
      <c r="H31" s="26">
        <v>14.41</v>
      </c>
      <c r="I31" s="26">
        <v>96.675036190476249</v>
      </c>
      <c r="J31" s="26">
        <v>2.0099999999999998</v>
      </c>
      <c r="K31" s="26">
        <v>0</v>
      </c>
      <c r="L31" s="26">
        <v>0</v>
      </c>
      <c r="M31" s="26">
        <v>0</v>
      </c>
      <c r="N31" s="26">
        <v>14.41</v>
      </c>
      <c r="O31" s="26">
        <v>0</v>
      </c>
      <c r="P31" s="26">
        <v>0</v>
      </c>
      <c r="Q31" s="26">
        <v>0</v>
      </c>
      <c r="R31" s="26">
        <v>0</v>
      </c>
      <c r="S31" s="26">
        <v>0.1</v>
      </c>
      <c r="T31" s="26">
        <v>0.71</v>
      </c>
      <c r="U31" s="26">
        <v>49.86</v>
      </c>
      <c r="V31" s="26">
        <v>145.6</v>
      </c>
      <c r="W31" s="26">
        <v>117.31</v>
      </c>
      <c r="X31" s="26">
        <v>13.37</v>
      </c>
      <c r="Y31" s="26">
        <v>84.14</v>
      </c>
      <c r="Z31" s="26">
        <v>0.13</v>
      </c>
      <c r="AA31" s="26">
        <v>20.11</v>
      </c>
      <c r="AB31" s="26">
        <v>9.0500000000000007</v>
      </c>
      <c r="AC31" s="26">
        <v>22.12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17">
        <v>0</v>
      </c>
      <c r="AK31" s="17">
        <v>160.59</v>
      </c>
      <c r="AL31" s="17">
        <v>158.61000000000001</v>
      </c>
      <c r="AM31" s="17">
        <v>271.91000000000003</v>
      </c>
      <c r="AN31" s="17">
        <v>218.71</v>
      </c>
      <c r="AO31" s="17">
        <v>72.900000000000006</v>
      </c>
      <c r="AP31" s="17">
        <v>128.07</v>
      </c>
      <c r="AQ31" s="17">
        <v>42.36</v>
      </c>
      <c r="AR31" s="17">
        <v>143.84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181.27</v>
      </c>
      <c r="BC31" s="17">
        <v>25.61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199.02</v>
      </c>
      <c r="CC31" s="27">
        <v>4.74</v>
      </c>
      <c r="CD31" s="27"/>
      <c r="CE31" s="17">
        <v>21.61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10</v>
      </c>
      <c r="CQ31" s="17">
        <v>0</v>
      </c>
    </row>
    <row r="32" spans="1:95" s="36" customFormat="1" ht="31.5" x14ac:dyDescent="0.25">
      <c r="A32" s="33"/>
      <c r="B32" s="34" t="s">
        <v>118</v>
      </c>
      <c r="C32" s="35"/>
      <c r="D32" s="35">
        <v>18.829999999999998</v>
      </c>
      <c r="E32" s="35">
        <v>19.53</v>
      </c>
      <c r="F32" s="35">
        <v>20.78</v>
      </c>
      <c r="G32" s="35">
        <v>7.0000000000000007E-2</v>
      </c>
      <c r="H32" s="35">
        <v>17.11</v>
      </c>
      <c r="I32" s="35">
        <v>327.8</v>
      </c>
      <c r="J32" s="35">
        <v>9.5299999999999994</v>
      </c>
      <c r="K32" s="35">
        <v>0.14000000000000001</v>
      </c>
      <c r="L32" s="35">
        <v>0</v>
      </c>
      <c r="M32" s="35">
        <v>0</v>
      </c>
      <c r="N32" s="35">
        <v>17.11</v>
      </c>
      <c r="O32" s="35">
        <v>0</v>
      </c>
      <c r="P32" s="35">
        <v>0</v>
      </c>
      <c r="Q32" s="35">
        <v>0</v>
      </c>
      <c r="R32" s="35">
        <v>0</v>
      </c>
      <c r="S32" s="35">
        <v>0.14000000000000001</v>
      </c>
      <c r="T32" s="35">
        <v>3.04</v>
      </c>
      <c r="U32" s="35">
        <v>544.19000000000005</v>
      </c>
      <c r="V32" s="35">
        <v>352.31</v>
      </c>
      <c r="W32" s="35">
        <v>225.76</v>
      </c>
      <c r="X32" s="35">
        <v>31.54</v>
      </c>
      <c r="Y32" s="35">
        <v>322.33999999999997</v>
      </c>
      <c r="Z32" s="35">
        <v>2.83</v>
      </c>
      <c r="AA32" s="35">
        <v>226.74</v>
      </c>
      <c r="AB32" s="35">
        <v>87.69</v>
      </c>
      <c r="AC32" s="35">
        <v>383.02</v>
      </c>
      <c r="AD32" s="35">
        <v>0.78</v>
      </c>
      <c r="AE32" s="35">
        <v>0.11</v>
      </c>
      <c r="AF32" s="35">
        <v>0.62</v>
      </c>
      <c r="AG32" s="35">
        <v>0.31</v>
      </c>
      <c r="AH32" s="35">
        <v>5.53</v>
      </c>
      <c r="AI32" s="35">
        <v>0.75</v>
      </c>
      <c r="AJ32" s="36">
        <v>0</v>
      </c>
      <c r="AK32" s="36">
        <v>229.73</v>
      </c>
      <c r="AL32" s="36">
        <v>226.87</v>
      </c>
      <c r="AM32" s="36">
        <v>1618.67</v>
      </c>
      <c r="AN32" s="36">
        <v>1339.56</v>
      </c>
      <c r="AO32" s="36">
        <v>586.51</v>
      </c>
      <c r="AP32" s="36">
        <v>877.52</v>
      </c>
      <c r="AQ32" s="36">
        <v>293.69</v>
      </c>
      <c r="AR32" s="36">
        <v>947.5</v>
      </c>
      <c r="AS32" s="36">
        <v>808.71</v>
      </c>
      <c r="AT32" s="36">
        <v>895.98</v>
      </c>
      <c r="AU32" s="36">
        <v>1399.76</v>
      </c>
      <c r="AV32" s="36">
        <v>387.87</v>
      </c>
      <c r="AW32" s="36">
        <v>473.95</v>
      </c>
      <c r="AX32" s="36">
        <v>2021.3</v>
      </c>
      <c r="AY32" s="36">
        <v>15.92</v>
      </c>
      <c r="AZ32" s="36">
        <v>451.99</v>
      </c>
      <c r="BA32" s="36">
        <v>1057.3</v>
      </c>
      <c r="BB32" s="36">
        <v>800.55</v>
      </c>
      <c r="BC32" s="36">
        <v>370</v>
      </c>
      <c r="BD32" s="36">
        <v>0.18</v>
      </c>
      <c r="BE32" s="36">
        <v>0.04</v>
      </c>
      <c r="BF32" s="36">
        <v>0.04</v>
      </c>
      <c r="BG32" s="36">
        <v>0.09</v>
      </c>
      <c r="BH32" s="36">
        <v>0.12</v>
      </c>
      <c r="BI32" s="36">
        <v>0.39</v>
      </c>
      <c r="BJ32" s="36">
        <v>0</v>
      </c>
      <c r="BK32" s="36">
        <v>1.21</v>
      </c>
      <c r="BL32" s="36">
        <v>0</v>
      </c>
      <c r="BM32" s="36">
        <v>0.37</v>
      </c>
      <c r="BN32" s="36">
        <v>0</v>
      </c>
      <c r="BO32" s="36">
        <v>0</v>
      </c>
      <c r="BP32" s="36">
        <v>0</v>
      </c>
      <c r="BQ32" s="36">
        <v>0.04</v>
      </c>
      <c r="BR32" s="36">
        <v>0.14000000000000001</v>
      </c>
      <c r="BS32" s="36">
        <v>1.1200000000000001</v>
      </c>
      <c r="BT32" s="36">
        <v>0</v>
      </c>
      <c r="BU32" s="36">
        <v>0</v>
      </c>
      <c r="BV32" s="36">
        <v>0.05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328.68</v>
      </c>
      <c r="CC32" s="15">
        <f>SUM($CC$29:$CC$31)</f>
        <v>24.07</v>
      </c>
      <c r="CD32" s="15">
        <f>$I$32/$I$34*100</f>
        <v>16.068627450980394</v>
      </c>
      <c r="CE32" s="36">
        <v>241.35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10</v>
      </c>
      <c r="CQ32" s="36">
        <v>0.8</v>
      </c>
    </row>
    <row r="33" spans="1:95" s="36" customFormat="1" x14ac:dyDescent="0.25">
      <c r="A33" s="33"/>
      <c r="B33" s="34" t="s">
        <v>119</v>
      </c>
      <c r="C33" s="35"/>
      <c r="D33" s="35">
        <v>61.26</v>
      </c>
      <c r="E33" s="35">
        <v>38.68</v>
      </c>
      <c r="F33" s="35">
        <v>64.36</v>
      </c>
      <c r="G33" s="35">
        <v>9.3699999999999992</v>
      </c>
      <c r="H33" s="35">
        <v>227.85</v>
      </c>
      <c r="I33" s="35">
        <v>1701.53</v>
      </c>
      <c r="J33" s="35">
        <v>30.47</v>
      </c>
      <c r="K33" s="35">
        <v>5.25</v>
      </c>
      <c r="L33" s="35">
        <v>0</v>
      </c>
      <c r="M33" s="35">
        <v>0</v>
      </c>
      <c r="N33" s="35">
        <v>142.68</v>
      </c>
      <c r="O33" s="35">
        <v>75.03</v>
      </c>
      <c r="P33" s="35">
        <v>10.130000000000001</v>
      </c>
      <c r="Q33" s="35">
        <v>0</v>
      </c>
      <c r="R33" s="35">
        <v>0</v>
      </c>
      <c r="S33" s="35">
        <v>2.38</v>
      </c>
      <c r="T33" s="35">
        <v>11.45</v>
      </c>
      <c r="U33" s="35">
        <v>2201.62</v>
      </c>
      <c r="V33" s="35">
        <v>1787.81</v>
      </c>
      <c r="W33" s="35">
        <v>674.8</v>
      </c>
      <c r="X33" s="35">
        <v>156.13</v>
      </c>
      <c r="Y33" s="35">
        <v>913.46</v>
      </c>
      <c r="Z33" s="35">
        <v>12.2</v>
      </c>
      <c r="AA33" s="35">
        <v>381.3</v>
      </c>
      <c r="AB33" s="35">
        <v>1142.83</v>
      </c>
      <c r="AC33" s="35">
        <v>746.17</v>
      </c>
      <c r="AD33" s="35">
        <v>5.8</v>
      </c>
      <c r="AE33" s="35">
        <v>0.63</v>
      </c>
      <c r="AF33" s="35">
        <v>1.22</v>
      </c>
      <c r="AG33" s="35">
        <v>7.99</v>
      </c>
      <c r="AH33" s="35">
        <v>18.62</v>
      </c>
      <c r="AI33" s="35">
        <v>28.64</v>
      </c>
      <c r="AJ33" s="36">
        <v>0</v>
      </c>
      <c r="AK33" s="36">
        <v>706.28</v>
      </c>
      <c r="AL33" s="36">
        <v>651.78</v>
      </c>
      <c r="AM33" s="36">
        <v>3893.26</v>
      </c>
      <c r="AN33" s="36">
        <v>3211.81</v>
      </c>
      <c r="AO33" s="36">
        <v>1213.55</v>
      </c>
      <c r="AP33" s="36">
        <v>1983.81</v>
      </c>
      <c r="AQ33" s="36">
        <v>703.64</v>
      </c>
      <c r="AR33" s="36">
        <v>2301.5700000000002</v>
      </c>
      <c r="AS33" s="36">
        <v>1997.59</v>
      </c>
      <c r="AT33" s="36">
        <v>2227.7399999999998</v>
      </c>
      <c r="AU33" s="36">
        <v>3430.12</v>
      </c>
      <c r="AV33" s="36">
        <v>1103.55</v>
      </c>
      <c r="AW33" s="36">
        <v>1488.94</v>
      </c>
      <c r="AX33" s="36">
        <v>6307.08</v>
      </c>
      <c r="AY33" s="36">
        <v>181.22</v>
      </c>
      <c r="AZ33" s="36">
        <v>1931.96</v>
      </c>
      <c r="BA33" s="36">
        <v>2079.16</v>
      </c>
      <c r="BB33" s="36">
        <v>2002.21</v>
      </c>
      <c r="BC33" s="36">
        <v>772.2</v>
      </c>
      <c r="BD33" s="36">
        <v>0.78</v>
      </c>
      <c r="BE33" s="36">
        <v>0.18</v>
      </c>
      <c r="BF33" s="36">
        <v>0.2</v>
      </c>
      <c r="BG33" s="36">
        <v>0.52</v>
      </c>
      <c r="BH33" s="36">
        <v>0.66</v>
      </c>
      <c r="BI33" s="36">
        <v>2.04</v>
      </c>
      <c r="BJ33" s="36">
        <v>0.05</v>
      </c>
      <c r="BK33" s="36">
        <v>6.52</v>
      </c>
      <c r="BL33" s="36">
        <v>0.01</v>
      </c>
      <c r="BM33" s="36">
        <v>2.0699999999999998</v>
      </c>
      <c r="BN33" s="36">
        <v>0.03</v>
      </c>
      <c r="BO33" s="36">
        <v>0.05</v>
      </c>
      <c r="BP33" s="36">
        <v>0</v>
      </c>
      <c r="BQ33" s="36">
        <v>0.23</v>
      </c>
      <c r="BR33" s="36">
        <v>0.68</v>
      </c>
      <c r="BS33" s="36">
        <v>7.28</v>
      </c>
      <c r="BT33" s="36">
        <v>0</v>
      </c>
      <c r="BU33" s="36">
        <v>0</v>
      </c>
      <c r="BV33" s="36">
        <v>4.59</v>
      </c>
      <c r="BW33" s="36">
        <v>0.01</v>
      </c>
      <c r="BX33" s="36">
        <v>0</v>
      </c>
      <c r="BY33" s="36">
        <v>0</v>
      </c>
      <c r="BZ33" s="36">
        <v>0</v>
      </c>
      <c r="CA33" s="36">
        <v>0</v>
      </c>
      <c r="CB33" s="36">
        <v>1677.54</v>
      </c>
      <c r="CC33" s="15">
        <v>125.53999999999998</v>
      </c>
      <c r="CD33" s="15"/>
      <c r="CE33" s="36">
        <v>571.77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34</v>
      </c>
      <c r="CQ33" s="36">
        <v>3.9</v>
      </c>
    </row>
    <row r="34" spans="1:95" ht="47.25" x14ac:dyDescent="0.25">
      <c r="B34" s="8" t="s">
        <v>120</v>
      </c>
      <c r="D34" s="10">
        <v>67.5</v>
      </c>
      <c r="E34" s="10">
        <v>0</v>
      </c>
      <c r="F34" s="10">
        <v>69</v>
      </c>
      <c r="G34" s="10">
        <v>0</v>
      </c>
      <c r="H34" s="10">
        <v>287.25</v>
      </c>
      <c r="I34" s="10">
        <v>2040</v>
      </c>
      <c r="W34" s="10">
        <v>0</v>
      </c>
      <c r="X34" s="10">
        <v>0</v>
      </c>
      <c r="Y34" s="10">
        <v>0</v>
      </c>
      <c r="Z34" s="10">
        <v>0</v>
      </c>
      <c r="AB34" s="10">
        <v>0</v>
      </c>
      <c r="AC34" s="10">
        <v>675</v>
      </c>
      <c r="AD34" s="10">
        <v>0</v>
      </c>
      <c r="AE34" s="10">
        <v>1.0499999999999998</v>
      </c>
      <c r="AI34" s="10">
        <v>52.5</v>
      </c>
    </row>
    <row r="35" spans="1:95" x14ac:dyDescent="0.25">
      <c r="B35" s="8" t="s">
        <v>121</v>
      </c>
      <c r="D35" s="10">
        <f>D33-D34</f>
        <v>-6.240000000000002</v>
      </c>
      <c r="E35" s="10">
        <f>E33-E34</f>
        <v>38.68</v>
      </c>
      <c r="F35" s="10">
        <f>F33-F34</f>
        <v>-4.6400000000000006</v>
      </c>
      <c r="G35" s="10">
        <f>G33-G34</f>
        <v>9.3699999999999992</v>
      </c>
      <c r="H35" s="10">
        <f>H33-H34</f>
        <v>-59.400000000000006</v>
      </c>
      <c r="I35" s="10">
        <f>I33-I34</f>
        <v>-338.47</v>
      </c>
      <c r="W35" s="10">
        <f>W33-W34</f>
        <v>674.8</v>
      </c>
      <c r="X35" s="10">
        <f>X33-X34</f>
        <v>156.13</v>
      </c>
      <c r="Y35" s="10">
        <f>Y33-Y34</f>
        <v>913.46</v>
      </c>
      <c r="Z35" s="10">
        <f>Z33-Z34</f>
        <v>12.2</v>
      </c>
      <c r="AA35" s="10">
        <f>AA33-AA34</f>
        <v>381.3</v>
      </c>
      <c r="AB35" s="10">
        <f>AB33-AB34</f>
        <v>1142.83</v>
      </c>
      <c r="AC35" s="10">
        <f>AC33-AC34</f>
        <v>71.169999999999959</v>
      </c>
      <c r="AD35" s="10">
        <f>AD33-AD34</f>
        <v>5.8</v>
      </c>
      <c r="AE35" s="10">
        <f>AE33-AE34</f>
        <v>-0.41999999999999982</v>
      </c>
      <c r="AI35" s="10">
        <f>AI33-AI34</f>
        <v>-23.86</v>
      </c>
    </row>
    <row r="36" spans="1:95" ht="31.5" x14ac:dyDescent="0.25">
      <c r="B36" s="8" t="s">
        <v>122</v>
      </c>
      <c r="D36" s="10">
        <v>15</v>
      </c>
      <c r="F36" s="10">
        <v>35</v>
      </c>
      <c r="H36" s="10">
        <v>51</v>
      </c>
    </row>
    <row r="44" spans="1:95" ht="31.5" x14ac:dyDescent="0.25">
      <c r="B44" s="8" t="s">
        <v>89</v>
      </c>
    </row>
    <row r="45" spans="1:95" x14ac:dyDescent="0.25">
      <c r="B45" s="8" t="s">
        <v>90</v>
      </c>
    </row>
    <row r="46" spans="1:95" ht="31.5" x14ac:dyDescent="0.25">
      <c r="B46" s="8" t="s">
        <v>91</v>
      </c>
    </row>
    <row r="47" spans="1:95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123</v>
      </c>
      <c r="B1" s="38" t="s">
        <v>124</v>
      </c>
      <c r="C1" s="39"/>
      <c r="D1" s="40"/>
      <c r="E1" s="37" t="s">
        <v>125</v>
      </c>
      <c r="F1" s="41"/>
      <c r="I1" s="37" t="s">
        <v>126</v>
      </c>
      <c r="J1" s="42">
        <v>44656</v>
      </c>
    </row>
    <row r="2" spans="1:10" ht="7.5" customHeight="1" thickBot="1" x14ac:dyDescent="0.3">
      <c r="E2" s="37"/>
    </row>
    <row r="3" spans="1:10" ht="15.75" thickBot="1" x14ac:dyDescent="0.3">
      <c r="A3" s="43" t="s">
        <v>127</v>
      </c>
      <c r="B3" s="44" t="s">
        <v>128</v>
      </c>
      <c r="C3" s="44" t="s">
        <v>129</v>
      </c>
      <c r="D3" s="44" t="s">
        <v>130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5" t="s">
        <v>136</v>
      </c>
    </row>
    <row r="4" spans="1:10" ht="30" x14ac:dyDescent="0.25">
      <c r="A4" s="46" t="s">
        <v>96</v>
      </c>
      <c r="B4" s="47" t="s">
        <v>137</v>
      </c>
      <c r="C4" s="85" t="s">
        <v>153</v>
      </c>
      <c r="D4" s="49" t="s">
        <v>97</v>
      </c>
      <c r="E4" s="50" t="s">
        <v>154</v>
      </c>
      <c r="F4" s="51">
        <v>5.49</v>
      </c>
      <c r="G4" s="52">
        <v>188.58889300317455</v>
      </c>
      <c r="H4" s="52">
        <v>5.96</v>
      </c>
      <c r="I4" s="52">
        <v>3.88</v>
      </c>
      <c r="J4" s="53">
        <v>33.659999999999997</v>
      </c>
    </row>
    <row r="5" spans="1:10" x14ac:dyDescent="0.25">
      <c r="A5" s="54"/>
      <c r="B5" s="55"/>
      <c r="C5" s="86" t="s">
        <v>155</v>
      </c>
      <c r="D5" s="56" t="s">
        <v>98</v>
      </c>
      <c r="E5" s="41" t="s">
        <v>156</v>
      </c>
      <c r="F5" s="57">
        <v>4.32</v>
      </c>
      <c r="G5" s="58">
        <v>61.944000000000003</v>
      </c>
      <c r="H5" s="58">
        <v>3.16</v>
      </c>
      <c r="I5" s="58">
        <v>5.4</v>
      </c>
      <c r="J5" s="59">
        <v>0</v>
      </c>
    </row>
    <row r="6" spans="1:10" x14ac:dyDescent="0.25">
      <c r="A6" s="54"/>
      <c r="B6" s="60" t="s">
        <v>138</v>
      </c>
      <c r="C6" s="86" t="s">
        <v>157</v>
      </c>
      <c r="D6" s="56" t="s">
        <v>99</v>
      </c>
      <c r="E6" s="41" t="s">
        <v>154</v>
      </c>
      <c r="F6" s="57">
        <v>4.5599999999999996</v>
      </c>
      <c r="G6" s="58">
        <v>97.312888498168562</v>
      </c>
      <c r="H6" s="58">
        <v>3.16</v>
      </c>
      <c r="I6" s="58">
        <v>3.23</v>
      </c>
      <c r="J6" s="59">
        <v>14.63</v>
      </c>
    </row>
    <row r="7" spans="1:10" x14ac:dyDescent="0.25">
      <c r="A7" s="54"/>
      <c r="B7" s="60" t="s">
        <v>139</v>
      </c>
      <c r="C7" s="86" t="s">
        <v>155</v>
      </c>
      <c r="D7" s="56" t="s">
        <v>100</v>
      </c>
      <c r="E7" s="41" t="s">
        <v>158</v>
      </c>
      <c r="F7" s="57">
        <v>1.88</v>
      </c>
      <c r="G7" s="58">
        <v>106.02846153846161</v>
      </c>
      <c r="H7" s="58">
        <v>3.13</v>
      </c>
      <c r="I7" s="58">
        <v>1.32</v>
      </c>
      <c r="J7" s="59">
        <v>21.48</v>
      </c>
    </row>
    <row r="8" spans="1:10" x14ac:dyDescent="0.25">
      <c r="A8" s="54"/>
      <c r="B8" s="60" t="s">
        <v>140</v>
      </c>
      <c r="C8" s="86" t="s">
        <v>155</v>
      </c>
      <c r="D8" s="56" t="s">
        <v>101</v>
      </c>
      <c r="E8" s="41" t="s">
        <v>159</v>
      </c>
      <c r="F8" s="57">
        <v>2.17</v>
      </c>
      <c r="G8" s="58">
        <v>52.327800000000003</v>
      </c>
      <c r="H8" s="58">
        <v>0.04</v>
      </c>
      <c r="I8" s="58">
        <v>5.78</v>
      </c>
      <c r="J8" s="59">
        <v>0.06</v>
      </c>
    </row>
    <row r="9" spans="1:10" x14ac:dyDescent="0.25">
      <c r="A9" s="54"/>
      <c r="B9" s="55"/>
      <c r="C9" s="55"/>
      <c r="D9" s="56"/>
      <c r="E9" s="41"/>
      <c r="F9" s="57"/>
      <c r="G9" s="58"/>
      <c r="H9" s="58"/>
      <c r="I9" s="58"/>
      <c r="J9" s="59"/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141</v>
      </c>
      <c r="B11" s="68" t="s">
        <v>140</v>
      </c>
      <c r="C11" s="48"/>
      <c r="D11" s="49" t="s">
        <v>171</v>
      </c>
      <c r="E11" s="50" t="s">
        <v>154</v>
      </c>
      <c r="F11" s="51">
        <v>14.57</v>
      </c>
      <c r="G11" s="52">
        <v>97.36</v>
      </c>
      <c r="H11" s="52">
        <v>0.8</v>
      </c>
      <c r="I11" s="52">
        <v>0.8</v>
      </c>
      <c r="J11" s="53">
        <v>23.2</v>
      </c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x14ac:dyDescent="0.25">
      <c r="A14" s="54" t="s">
        <v>106</v>
      </c>
      <c r="B14" s="69" t="s">
        <v>142</v>
      </c>
      <c r="C14" s="87" t="s">
        <v>160</v>
      </c>
      <c r="D14" s="71" t="s">
        <v>107</v>
      </c>
      <c r="E14" s="72" t="s">
        <v>161</v>
      </c>
      <c r="F14" s="73">
        <v>12.01</v>
      </c>
      <c r="G14" s="74">
        <v>48.209908923076902</v>
      </c>
      <c r="H14" s="74">
        <v>2.64</v>
      </c>
      <c r="I14" s="74">
        <v>2.63</v>
      </c>
      <c r="J14" s="75">
        <v>3.68</v>
      </c>
    </row>
    <row r="15" spans="1:10" x14ac:dyDescent="0.25">
      <c r="A15" s="54"/>
      <c r="B15" s="60" t="s">
        <v>143</v>
      </c>
      <c r="C15" s="86" t="s">
        <v>162</v>
      </c>
      <c r="D15" s="56" t="s">
        <v>108</v>
      </c>
      <c r="E15" s="41" t="s">
        <v>154</v>
      </c>
      <c r="F15" s="57">
        <v>7.85</v>
      </c>
      <c r="G15" s="58">
        <v>99.856108562642206</v>
      </c>
      <c r="H15" s="58">
        <v>1.77</v>
      </c>
      <c r="I15" s="58">
        <v>5.64</v>
      </c>
      <c r="J15" s="59">
        <v>11.13</v>
      </c>
    </row>
    <row r="16" spans="1:10" ht="30" x14ac:dyDescent="0.25">
      <c r="A16" s="54"/>
      <c r="B16" s="60" t="s">
        <v>144</v>
      </c>
      <c r="C16" s="86" t="s">
        <v>163</v>
      </c>
      <c r="D16" s="56" t="s">
        <v>109</v>
      </c>
      <c r="E16" s="41" t="s">
        <v>161</v>
      </c>
      <c r="F16" s="57">
        <v>36.229999999999997</v>
      </c>
      <c r="G16" s="58">
        <v>159.99622130177514</v>
      </c>
      <c r="H16" s="58">
        <v>11.6</v>
      </c>
      <c r="I16" s="58">
        <v>9.76</v>
      </c>
      <c r="J16" s="59">
        <v>6.78</v>
      </c>
    </row>
    <row r="17" spans="1:10" x14ac:dyDescent="0.25">
      <c r="A17" s="54"/>
      <c r="B17" s="60" t="s">
        <v>145</v>
      </c>
      <c r="C17" s="86" t="s">
        <v>164</v>
      </c>
      <c r="D17" s="56" t="s">
        <v>110</v>
      </c>
      <c r="E17" s="41" t="s">
        <v>165</v>
      </c>
      <c r="F17" s="57">
        <v>6.13</v>
      </c>
      <c r="G17" s="58">
        <v>239.92926299999999</v>
      </c>
      <c r="H17" s="58">
        <v>4.34</v>
      </c>
      <c r="I17" s="58">
        <v>4.26</v>
      </c>
      <c r="J17" s="59">
        <v>45.89</v>
      </c>
    </row>
    <row r="18" spans="1:10" x14ac:dyDescent="0.25">
      <c r="A18" s="54"/>
      <c r="B18" s="60" t="s">
        <v>146</v>
      </c>
      <c r="C18" s="86" t="s">
        <v>166</v>
      </c>
      <c r="D18" s="56" t="s">
        <v>111</v>
      </c>
      <c r="E18" s="41" t="s">
        <v>154</v>
      </c>
      <c r="F18" s="57">
        <v>2.6</v>
      </c>
      <c r="G18" s="58">
        <v>57.720039999999997</v>
      </c>
      <c r="H18" s="58">
        <v>0.33</v>
      </c>
      <c r="I18" s="58">
        <v>0.14000000000000001</v>
      </c>
      <c r="J18" s="59">
        <v>14.51</v>
      </c>
    </row>
    <row r="19" spans="1:10" x14ac:dyDescent="0.25">
      <c r="A19" s="54"/>
      <c r="B19" s="60" t="s">
        <v>147</v>
      </c>
      <c r="C19" s="86" t="s">
        <v>155</v>
      </c>
      <c r="D19" s="56" t="s">
        <v>112</v>
      </c>
      <c r="E19" s="41" t="s">
        <v>158</v>
      </c>
      <c r="F19" s="57">
        <v>2.2200000000000002</v>
      </c>
      <c r="G19" s="58">
        <v>102.57692307692309</v>
      </c>
      <c r="H19" s="58">
        <v>3.43</v>
      </c>
      <c r="I19" s="58">
        <v>0.37</v>
      </c>
      <c r="J19" s="59">
        <v>22.5</v>
      </c>
    </row>
    <row r="20" spans="1:10" x14ac:dyDescent="0.25">
      <c r="A20" s="54"/>
      <c r="B20" s="60" t="s">
        <v>148</v>
      </c>
      <c r="C20" s="86" t="s">
        <v>155</v>
      </c>
      <c r="D20" s="56" t="s">
        <v>113</v>
      </c>
      <c r="E20" s="41" t="s">
        <v>167</v>
      </c>
      <c r="F20" s="57">
        <v>1.44</v>
      </c>
      <c r="G20" s="58">
        <v>61.88653846153862</v>
      </c>
      <c r="H20" s="58">
        <v>2.08</v>
      </c>
      <c r="I20" s="58">
        <v>0.38</v>
      </c>
      <c r="J20" s="59">
        <v>13.21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115</v>
      </c>
      <c r="B23" s="68" t="s">
        <v>149</v>
      </c>
      <c r="C23" s="85" t="s">
        <v>168</v>
      </c>
      <c r="D23" s="49" t="s">
        <v>116</v>
      </c>
      <c r="E23" s="50" t="s">
        <v>169</v>
      </c>
      <c r="F23" s="51">
        <v>19.329999999999998</v>
      </c>
      <c r="G23" s="52">
        <v>231.12143043174606</v>
      </c>
      <c r="H23" s="52">
        <v>15.68</v>
      </c>
      <c r="I23" s="52">
        <v>17.559999999999999</v>
      </c>
      <c r="J23" s="53">
        <v>2.7</v>
      </c>
    </row>
    <row r="24" spans="1:10" x14ac:dyDescent="0.25">
      <c r="A24" s="54"/>
      <c r="B24" s="82" t="s">
        <v>146</v>
      </c>
      <c r="C24" s="86" t="s">
        <v>170</v>
      </c>
      <c r="D24" s="56" t="s">
        <v>117</v>
      </c>
      <c r="E24" s="41" t="s">
        <v>154</v>
      </c>
      <c r="F24" s="57">
        <v>4.74</v>
      </c>
      <c r="G24" s="58">
        <v>96.675036190476249</v>
      </c>
      <c r="H24" s="58">
        <v>3.15</v>
      </c>
      <c r="I24" s="58">
        <v>3.22</v>
      </c>
      <c r="J24" s="59">
        <v>14.41</v>
      </c>
    </row>
    <row r="25" spans="1:10" x14ac:dyDescent="0.25">
      <c r="A25" s="54"/>
      <c r="B25" s="76"/>
      <c r="C25" s="76"/>
      <c r="D25" s="77"/>
      <c r="E25" s="78"/>
      <c r="F25" s="79"/>
      <c r="G25" s="80"/>
      <c r="H25" s="80"/>
      <c r="I25" s="80"/>
      <c r="J25" s="81"/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150</v>
      </c>
      <c r="B27" s="47" t="s">
        <v>137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145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146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139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151</v>
      </c>
      <c r="B33" s="68" t="s">
        <v>152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149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146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140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44656.510810185187</v>
      </c>
    </row>
    <row r="2" spans="1:2" x14ac:dyDescent="0.2">
      <c r="A2" t="s">
        <v>81</v>
      </c>
      <c r="B2" s="13">
        <v>44656.390162037038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05.04.2022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2022-04-05T04:24:11Z</dcterms:modified>
</cp:coreProperties>
</file>