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burina_o\Documents\"/>
    </mc:Choice>
  </mc:AlternateContent>
  <bookViews>
    <workbookView xWindow="240" yWindow="135" windowWidth="11355" windowHeight="6150" activeTab="1"/>
  </bookViews>
  <sheets>
    <sheet name="04.05.2022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'04.05.2022'!$A$3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CD29" i="1" l="1"/>
  <c r="CD25" i="1"/>
  <c r="CD16" i="1"/>
  <c r="AI32" i="1"/>
  <c r="AE32" i="1"/>
  <c r="AD32" i="1"/>
  <c r="AC32" i="1"/>
  <c r="AB32" i="1"/>
  <c r="AA32" i="1"/>
  <c r="Z32" i="1"/>
  <c r="Y32" i="1"/>
  <c r="X32" i="1"/>
  <c r="W32" i="1"/>
  <c r="I32" i="1"/>
  <c r="H32" i="1"/>
  <c r="G32" i="1"/>
  <c r="F32" i="1"/>
  <c r="E32" i="1"/>
  <c r="D32" i="1"/>
  <c r="CC29" i="1"/>
  <c r="A28" i="1"/>
  <c r="C28" i="1"/>
  <c r="A27" i="1"/>
  <c r="C27" i="1"/>
  <c r="CC25" i="1"/>
  <c r="A24" i="1"/>
  <c r="C24" i="1"/>
  <c r="A23" i="1"/>
  <c r="C23" i="1"/>
  <c r="A22" i="1"/>
  <c r="C22" i="1"/>
  <c r="A21" i="1"/>
  <c r="C21" i="1"/>
  <c r="A20" i="1"/>
  <c r="C20" i="1"/>
  <c r="A19" i="1"/>
  <c r="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  <c r="B3" i="1"/>
</calcChain>
</file>

<file path=xl/sharedStrings.xml><?xml version="1.0" encoding="utf-8"?>
<sst xmlns="http://schemas.openxmlformats.org/spreadsheetml/2006/main" count="206" uniqueCount="166">
  <si>
    <t>всего</t>
  </si>
  <si>
    <t>Белки, г</t>
  </si>
  <si>
    <t>в т.ч. жив.</t>
  </si>
  <si>
    <t>в т.ч. раст.</t>
  </si>
  <si>
    <t>ЭЦ, ккал</t>
  </si>
  <si>
    <t>МЕНЮ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</si>
  <si>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</si>
  <si>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</si>
  <si>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</si>
  <si>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</si>
  <si>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</si>
  <si>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</si>
  <si>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</si>
  <si>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</si>
  <si>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</si>
  <si>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</si>
  <si>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</si>
  <si>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</si>
  <si>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</si>
  <si>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</si>
  <si>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</si>
  <si>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</si>
  <si>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</si>
  <si>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</si>
  <si>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</si>
  <si>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</si>
  <si>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</si>
  <si>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</si>
  <si>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</si>
  <si>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</si>
  <si>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</si>
  <si>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</si>
  <si>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</si>
  <si>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</si>
  <si>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</si>
  <si>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</si>
  <si>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</si>
  <si>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</si>
  <si>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</si>
  <si>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</si>
  <si>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</si>
  <si>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</si>
  <si>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</si>
  <si>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</si>
  <si>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</si>
  <si>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</si>
  <si>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</si>
  <si>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</si>
  <si>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</si>
  <si>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</si>
  <si>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</si>
  <si>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</si>
  <si>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</si>
  <si>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</si>
  <si>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</si>
  <si>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</si>
  <si>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</si>
  <si>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</si>
  <si>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</si>
  <si>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</si>
  <si>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</si>
  <si>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</si>
  <si>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</si>
  <si>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</si>
  <si>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</si>
  <si>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</si>
  <si>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</si>
  <si>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</si>
  <si>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</si>
  <si>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</si>
  <si>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</si>
  <si>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</si>
  <si>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</si>
  <si>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</si>
  <si>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</si>
  <si>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</si>
  <si>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</si>
  <si>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</si>
  <si>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</si>
  <si>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</si>
  <si>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</si>
  <si>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</si>
  <si>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</si>
  <si>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</si>
  <si>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</si>
  <si>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</si>
  <si>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</si>
  <si>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</si>
  <si>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</si>
  <si>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Заведующая столовой</t>
  </si>
  <si>
    <t>Бурина О.А.</t>
  </si>
  <si>
    <t>Зам .директора по АХО</t>
  </si>
  <si>
    <t>Прилуков В.Н.</t>
  </si>
  <si>
    <t>ГБОУ СО "КШИ "ЕКК"</t>
  </si>
  <si>
    <t>1-4 класс</t>
  </si>
  <si>
    <t>СанПиН 2.3/2.4.3590-20  7-11 лет</t>
  </si>
  <si>
    <t>Завтрак</t>
  </si>
  <si>
    <t>Каша ячневая молочная с маслом сливочным</t>
  </si>
  <si>
    <t>Сыр голландский брусковой</t>
  </si>
  <si>
    <t>Чай</t>
  </si>
  <si>
    <t>Масло сладко-сливочное несоленое</t>
  </si>
  <si>
    <t>Батон "Золотинка"</t>
  </si>
  <si>
    <t>Итого за 'Завтрак'</t>
  </si>
  <si>
    <t>Обед</t>
  </si>
  <si>
    <t>Салат из овощной смеси</t>
  </si>
  <si>
    <t>Суп из овощей со сметаной</t>
  </si>
  <si>
    <t>Биточки  или  котлеты)из филе куринного</t>
  </si>
  <si>
    <t>Каша рисовая рассыпчатая</t>
  </si>
  <si>
    <t>Напиток из шиповника</t>
  </si>
  <si>
    <t>Хлеб "Крестьянский" с "Валетек-8"</t>
  </si>
  <si>
    <t>Хлеб Чусовской  с йодказеином</t>
  </si>
  <si>
    <t>Итого за 'Обед'</t>
  </si>
  <si>
    <t>Полдник</t>
  </si>
  <si>
    <t>Растегай пирожок печеный</t>
  </si>
  <si>
    <t>Кофейный напиток с молоком</t>
  </si>
  <si>
    <t>Итого за 'Полдник'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</si>
  <si>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</si>
  <si>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</si>
  <si>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</si>
  <si>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</si>
  <si>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Школа</t>
  </si>
  <si>
    <t>ГБОУ СО КШИ "ЕКК"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</si>
  <si>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</si>
  <si>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</si>
  <si>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</si>
  <si>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</si>
  <si>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</si>
  <si>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</si>
  <si>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</si>
  <si>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</si>
  <si>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</si>
  <si>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</si>
  <si>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</si>
  <si>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</si>
  <si>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</si>
  <si>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</si>
  <si>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</si>
  <si>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</si>
  <si>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</si>
  <si>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</si>
  <si>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</si>
  <si>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</si>
  <si>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</si>
  <si>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</si>
  <si>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</si>
  <si>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</si>
  <si>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</si>
  <si>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</si>
  <si>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</si>
  <si>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</si>
  <si>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15/4</t>
  </si>
  <si>
    <t>200</t>
  </si>
  <si>
    <t>-</t>
  </si>
  <si>
    <t>12</t>
  </si>
  <si>
    <t>27/10</t>
  </si>
  <si>
    <t>7</t>
  </si>
  <si>
    <t>40</t>
  </si>
  <si>
    <t>50\4</t>
  </si>
  <si>
    <t>80</t>
  </si>
  <si>
    <t>20/2</t>
  </si>
  <si>
    <t/>
  </si>
  <si>
    <t>43/3</t>
  </si>
  <si>
    <t>37/10</t>
  </si>
  <si>
    <t>100</t>
  </si>
  <si>
    <t>32/10</t>
  </si>
  <si>
    <t>04,05,2022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</si>
</sst>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3" fontId="0" fillId="0" borderId="0" xfId="0" applyNumberFormat="1"/>
    <xf numFmtId="2" fontId="1" fillId="0" borderId="0" xfId="0" applyNumberFormat="1" applyFont="1"/>
    <xf numFmtId="2" fontId="4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quotePrefix="1" applyNumberFormat="1" applyFont="1" applyAlignment="1">
      <alignment vertical="top" wrapText="1"/>
    </xf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7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/>
    </xf>
    <xf numFmtId="0" fontId="1" fillId="0" borderId="7" xfId="0" applyFont="1" applyBorder="1"/>
    <xf numFmtId="2" fontId="1" fillId="0" borderId="7" xfId="0" applyNumberFormat="1" applyFont="1" applyBorder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  <xf numFmtId="0" fontId="4" fillId="0" borderId="0" xfId="0" applyFont="1"/>
    <xf numFmtId="0" fontId="5" fillId="0" borderId="0" xfId="1"/>
    <xf numFmtId="0" fontId="5" fillId="2" borderId="5" xfId="1" applyFill="1" applyBorder="1" applyAlignment="1" applyProtection="1">
      <protection locked="0"/>
    </xf>
    <xf numFmtId="0" fontId="5" fillId="2" borderId="6" xfId="1" applyFill="1" applyBorder="1" applyAlignment="1" applyProtection="1">
      <protection locked="0"/>
    </xf>
    <xf numFmtId="0" fontId="5" fillId="0" borderId="8" xfId="1" applyBorder="1" applyAlignment="1" applyProtection="1">
      <protection locked="0"/>
    </xf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 applyAlignment="1">
      <alignment horizontal="center"/>
    </xf>
    <xf numFmtId="0" fontId="5" fillId="0" borderId="12" xfId="1" applyBorder="1"/>
    <xf numFmtId="0" fontId="5" fillId="0" borderId="13" xfId="1" applyBorder="1"/>
    <xf numFmtId="0" fontId="5" fillId="2" borderId="13" xfId="1" applyFill="1" applyBorder="1" applyProtection="1">
      <protection locked="0"/>
    </xf>
    <xf numFmtId="0" fontId="5" fillId="2" borderId="13" xfId="1" applyFill="1" applyBorder="1" applyAlignment="1" applyProtection="1">
      <alignment wrapText="1"/>
      <protection locked="0"/>
    </xf>
    <xf numFmtId="49" fontId="5" fillId="2" borderId="13" xfId="1" applyNumberFormat="1" applyFill="1" applyBorder="1" applyProtection="1">
      <protection locked="0"/>
    </xf>
    <xf numFmtId="2" fontId="5" fillId="2" borderId="13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1" fontId="5" fillId="2" borderId="14" xfId="1" applyNumberFormat="1" applyFill="1" applyBorder="1" applyProtection="1">
      <protection locked="0"/>
    </xf>
    <xf numFmtId="0" fontId="5" fillId="0" borderId="15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2" fontId="5" fillId="2" borderId="2" xfId="1" applyNumberFormat="1" applyFill="1" applyBorder="1" applyProtection="1">
      <protection locked="0"/>
    </xf>
    <xf numFmtId="1" fontId="5" fillId="2" borderId="2" xfId="1" applyNumberFormat="1" applyFill="1" applyBorder="1" applyProtection="1">
      <protection locked="0"/>
    </xf>
    <xf numFmtId="1" fontId="5" fillId="2" borderId="16" xfId="1" applyNumberFormat="1" applyFill="1" applyBorder="1" applyProtection="1">
      <protection locked="0"/>
    </xf>
    <xf numFmtId="0" fontId="5" fillId="0" borderId="2" xfId="1" applyBorder="1"/>
    <xf numFmtId="0" fontId="5" fillId="0" borderId="17" xfId="1" applyBorder="1"/>
    <xf numFmtId="0" fontId="5" fillId="2" borderId="18" xfId="1" applyFill="1" applyBorder="1" applyProtection="1">
      <protection locked="0"/>
    </xf>
    <xf numFmtId="0" fontId="5" fillId="2" borderId="18" xfId="1" applyFill="1" applyBorder="1" applyAlignment="1" applyProtection="1">
      <alignment wrapText="1"/>
      <protection locked="0"/>
    </xf>
    <xf numFmtId="49" fontId="5" fillId="2" borderId="18" xfId="1" applyNumberFormat="1" applyFill="1" applyBorder="1" applyProtection="1">
      <protection locked="0"/>
    </xf>
    <xf numFmtId="2" fontId="5" fillId="2" borderId="18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1" fontId="5" fillId="2" borderId="19" xfId="1" applyNumberFormat="1" applyFill="1" applyBorder="1" applyProtection="1">
      <protection locked="0"/>
    </xf>
    <xf numFmtId="0" fontId="5" fillId="3" borderId="13" xfId="1" applyFill="1" applyBorder="1"/>
    <xf numFmtId="0" fontId="5" fillId="0" borderId="20" xfId="1" applyBorder="1"/>
    <xf numFmtId="0" fontId="5" fillId="2" borderId="20" xfId="1" applyFill="1" applyBorder="1" applyProtection="1">
      <protection locked="0"/>
    </xf>
    <xf numFmtId="0" fontId="5" fillId="2" borderId="20" xfId="1" applyFill="1" applyBorder="1" applyAlignment="1" applyProtection="1">
      <alignment wrapText="1"/>
      <protection locked="0"/>
    </xf>
    <xf numFmtId="49" fontId="5" fillId="2" borderId="20" xfId="1" applyNumberFormat="1" applyFill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2" borderId="7" xfId="1" applyFill="1" applyBorder="1" applyProtection="1">
      <protection locked="0"/>
    </xf>
    <xf numFmtId="0" fontId="5" fillId="2" borderId="7" xfId="1" applyFill="1" applyBorder="1" applyAlignment="1" applyProtection="1">
      <alignment wrapText="1"/>
      <protection locked="0"/>
    </xf>
    <xf numFmtId="49" fontId="5" fillId="2" borderId="7" xfId="1" applyNumberFormat="1" applyFill="1" applyBorder="1" applyProtection="1">
      <protection locked="0"/>
    </xf>
    <xf numFmtId="2" fontId="5" fillId="2" borderId="7" xfId="1" applyNumberFormat="1" applyFill="1" applyBorder="1" applyProtection="1">
      <protection locked="0"/>
    </xf>
    <xf numFmtId="1" fontId="5" fillId="2" borderId="7" xfId="1" applyNumberFormat="1" applyFill="1" applyBorder="1" applyProtection="1">
      <protection locked="0"/>
    </xf>
    <xf numFmtId="1" fontId="5" fillId="2" borderId="22" xfId="1" applyNumberFormat="1" applyFill="1" applyBorder="1" applyProtection="1">
      <protection locked="0"/>
    </xf>
    <xf numFmtId="0" fontId="5" fillId="3" borderId="20" xfId="1" applyFill="1" applyBorder="1"/>
    <xf numFmtId="0" fontId="5" fillId="3" borderId="23" xfId="1" applyFill="1" applyBorder="1"/>
    <xf numFmtId="49" fontId="5" fillId="0" borderId="0" xfId="1" applyNumberFormat="1"/>
    <xf numFmtId="0" fontId="5" fillId="2" borderId="13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20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U47"/>
  <sheetViews>
    <sheetView zoomScaleNormal="100" workbookViewId="0"/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0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customWidth="1"/>
    <col min="36" max="80" width="0" style="1" hidden="1" customWidth="1"/>
    <col min="81" max="81" width="8.28515625" style="14" customWidth="1"/>
    <col min="82" max="82" width="7.85546875" style="14" customWidth="1"/>
    <col min="83" max="255" width="9.140625" style="1" hidden="1" customWidth="1"/>
    <col min="256" max="16384" width="12.5703125" style="1" hidden="1"/>
  </cols>
  <sheetData>
    <row r="1" spans="1:95" ht="0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1"/>
    </row>
    <row r="2" spans="1:95" ht="15.75" customHeight="1" x14ac:dyDescent="0.25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</row>
    <row r="3" spans="1:95" s="5" customFormat="1" hidden="1" x14ac:dyDescent="0.25">
      <c r="A3" s="6"/>
      <c r="B3" s="6" t="str">
        <f>"4 мая 2022 г."</f>
        <v>4 мая 2022 г.</v>
      </c>
      <c r="C3" s="6"/>
      <c r="D3" s="7"/>
      <c r="E3" s="6"/>
      <c r="F3" s="6"/>
      <c r="G3" s="6"/>
      <c r="H3" s="6"/>
      <c r="I3" s="6"/>
    </row>
    <row r="4" spans="1:9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5" hidden="1" x14ac:dyDescent="0.25">
      <c r="A5" s="1"/>
      <c r="B5" s="2" t="s">
        <v>93</v>
      </c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5" ht="18.75" customHeight="1" x14ac:dyDescent="0.25">
      <c r="A6" s="19"/>
      <c r="B6" s="19"/>
      <c r="C6" s="1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CC6" s="1"/>
      <c r="CD6" s="1"/>
    </row>
    <row r="7" spans="1:95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5" ht="29.25" customHeight="1" x14ac:dyDescent="0.25">
      <c r="A8" s="21" t="s">
        <v>84</v>
      </c>
      <c r="B8" s="20" t="s">
        <v>85</v>
      </c>
      <c r="C8" s="20" t="s">
        <v>78</v>
      </c>
      <c r="D8" s="20" t="s">
        <v>1</v>
      </c>
      <c r="E8" s="20"/>
      <c r="F8" s="20" t="s">
        <v>6</v>
      </c>
      <c r="G8" s="20"/>
      <c r="H8" s="20" t="s">
        <v>79</v>
      </c>
      <c r="I8" s="20" t="s">
        <v>4</v>
      </c>
      <c r="J8" s="12" t="s">
        <v>7</v>
      </c>
      <c r="K8" s="12" t="s">
        <v>8</v>
      </c>
      <c r="L8" s="12" t="s">
        <v>70</v>
      </c>
      <c r="M8" s="12" t="s">
        <v>9</v>
      </c>
      <c r="N8" s="12" t="s">
        <v>10</v>
      </c>
      <c r="O8" s="12" t="s">
        <v>11</v>
      </c>
      <c r="P8" s="12" t="s">
        <v>12</v>
      </c>
      <c r="Q8" s="12" t="s">
        <v>13</v>
      </c>
      <c r="R8" s="12" t="s">
        <v>14</v>
      </c>
      <c r="S8" s="12" t="s">
        <v>15</v>
      </c>
      <c r="T8" s="12" t="s">
        <v>16</v>
      </c>
      <c r="U8" s="12" t="s">
        <v>17</v>
      </c>
      <c r="V8" s="12" t="s">
        <v>18</v>
      </c>
      <c r="W8" s="20" t="s">
        <v>75</v>
      </c>
      <c r="X8" s="20"/>
      <c r="Y8" s="20"/>
      <c r="Z8" s="20"/>
      <c r="AA8" s="16" t="s">
        <v>74</v>
      </c>
      <c r="AB8" s="16"/>
      <c r="AC8" s="16"/>
      <c r="AD8" s="16"/>
      <c r="AE8" s="16"/>
      <c r="AF8" s="16"/>
      <c r="AG8" s="16"/>
      <c r="AH8" s="16"/>
      <c r="AI8" s="20" t="s">
        <v>86</v>
      </c>
      <c r="AJ8" s="17" t="s">
        <v>26</v>
      </c>
      <c r="AK8" s="17" t="s">
        <v>27</v>
      </c>
      <c r="AL8" s="17" t="s">
        <v>28</v>
      </c>
      <c r="AM8" s="17" t="s">
        <v>29</v>
      </c>
      <c r="AN8" s="17" t="s">
        <v>30</v>
      </c>
      <c r="AO8" s="17" t="s">
        <v>31</v>
      </c>
      <c r="AP8" s="17" t="s">
        <v>32</v>
      </c>
      <c r="AQ8" s="17" t="s">
        <v>33</v>
      </c>
      <c r="AR8" s="17" t="s">
        <v>34</v>
      </c>
      <c r="AS8" s="17" t="s">
        <v>35</v>
      </c>
      <c r="AT8" s="17" t="s">
        <v>36</v>
      </c>
      <c r="AU8" s="17" t="s">
        <v>37</v>
      </c>
      <c r="AV8" s="17" t="s">
        <v>38</v>
      </c>
      <c r="AW8" s="17" t="s">
        <v>39</v>
      </c>
      <c r="AX8" s="17" t="s">
        <v>40</v>
      </c>
      <c r="AY8" s="17" t="s">
        <v>41</v>
      </c>
      <c r="AZ8" s="17" t="s">
        <v>42</v>
      </c>
      <c r="BA8" s="17" t="s">
        <v>43</v>
      </c>
      <c r="BB8" s="17" t="s">
        <v>44</v>
      </c>
      <c r="BC8" s="17" t="s">
        <v>45</v>
      </c>
      <c r="BD8" s="17" t="s">
        <v>46</v>
      </c>
      <c r="BE8" s="17" t="s">
        <v>47</v>
      </c>
      <c r="BF8" s="17" t="s">
        <v>48</v>
      </c>
      <c r="BG8" s="17" t="s">
        <v>49</v>
      </c>
      <c r="BH8" s="17" t="s">
        <v>50</v>
      </c>
      <c r="BI8" s="17" t="s">
        <v>51</v>
      </c>
      <c r="BJ8" s="17" t="s">
        <v>52</v>
      </c>
      <c r="BK8" s="17" t="s">
        <v>53</v>
      </c>
      <c r="BL8" s="17" t="s">
        <v>54</v>
      </c>
      <c r="BM8" s="17" t="s">
        <v>55</v>
      </c>
      <c r="BN8" s="17" t="s">
        <v>56</v>
      </c>
      <c r="BO8" s="17" t="s">
        <v>57</v>
      </c>
      <c r="BP8" s="17" t="s">
        <v>58</v>
      </c>
      <c r="BQ8" s="17" t="s">
        <v>59</v>
      </c>
      <c r="BR8" s="17" t="s">
        <v>60</v>
      </c>
      <c r="BS8" s="17" t="s">
        <v>61</v>
      </c>
      <c r="BT8" s="17" t="s">
        <v>62</v>
      </c>
      <c r="BU8" s="17" t="s">
        <v>63</v>
      </c>
      <c r="BV8" s="17" t="s">
        <v>64</v>
      </c>
      <c r="BW8" s="17" t="s">
        <v>65</v>
      </c>
      <c r="BX8" s="17" t="s">
        <v>66</v>
      </c>
      <c r="BY8" s="17" t="s">
        <v>67</v>
      </c>
      <c r="BZ8" s="17" t="s">
        <v>68</v>
      </c>
      <c r="CA8" s="17" t="s">
        <v>69</v>
      </c>
      <c r="CB8" s="17"/>
      <c r="CC8" s="20" t="s">
        <v>87</v>
      </c>
      <c r="CD8" s="20" t="s">
        <v>88</v>
      </c>
    </row>
    <row r="9" spans="1:95" ht="15.75" customHeight="1" x14ac:dyDescent="0.25">
      <c r="A9" s="22"/>
      <c r="B9" s="20"/>
      <c r="C9" s="20"/>
      <c r="D9" s="11" t="s">
        <v>0</v>
      </c>
      <c r="E9" s="11" t="s">
        <v>2</v>
      </c>
      <c r="F9" s="11" t="s">
        <v>0</v>
      </c>
      <c r="G9" s="11" t="s">
        <v>3</v>
      </c>
      <c r="H9" s="20"/>
      <c r="I9" s="20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71</v>
      </c>
      <c r="AB9" s="12" t="s">
        <v>23</v>
      </c>
      <c r="AC9" s="12" t="s">
        <v>72</v>
      </c>
      <c r="AD9" s="12" t="s">
        <v>73</v>
      </c>
      <c r="AE9" s="12" t="s">
        <v>76</v>
      </c>
      <c r="AF9" s="12" t="s">
        <v>77</v>
      </c>
      <c r="AG9" s="12" t="s">
        <v>24</v>
      </c>
      <c r="AH9" s="12" t="s">
        <v>25</v>
      </c>
      <c r="AI9" s="20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20"/>
      <c r="CD9" s="20"/>
    </row>
    <row r="10" spans="1:95" x14ac:dyDescent="0.25">
      <c r="B10" s="23" t="s">
        <v>96</v>
      </c>
      <c r="CD10" s="15"/>
    </row>
    <row r="11" spans="1:95" s="31" customFormat="1" ht="63" x14ac:dyDescent="0.25">
      <c r="A11" s="28" t="str">
        <f>"15/4"</f>
        <v>15/4</v>
      </c>
      <c r="B11" s="29" t="s">
        <v>97</v>
      </c>
      <c r="C11" s="30" t="str">
        <f>"200"</f>
        <v>200</v>
      </c>
      <c r="D11" s="30">
        <v>5.95</v>
      </c>
      <c r="E11" s="30">
        <v>2.33</v>
      </c>
      <c r="F11" s="30">
        <v>5.6</v>
      </c>
      <c r="G11" s="30">
        <v>0.52</v>
      </c>
      <c r="H11" s="30">
        <v>33.64</v>
      </c>
      <c r="I11" s="30">
        <v>203.96303704150384</v>
      </c>
      <c r="J11" s="30">
        <v>3.9</v>
      </c>
      <c r="K11" s="30">
        <v>0.1</v>
      </c>
      <c r="L11" s="30">
        <v>0</v>
      </c>
      <c r="M11" s="30">
        <v>0</v>
      </c>
      <c r="N11" s="30">
        <v>7.47</v>
      </c>
      <c r="O11" s="30">
        <v>23.22</v>
      </c>
      <c r="P11" s="30">
        <v>2.95</v>
      </c>
      <c r="Q11" s="30">
        <v>0</v>
      </c>
      <c r="R11" s="30">
        <v>0</v>
      </c>
      <c r="S11" s="30">
        <v>0.08</v>
      </c>
      <c r="T11" s="30">
        <v>1.85</v>
      </c>
      <c r="U11" s="30">
        <v>355.81</v>
      </c>
      <c r="V11" s="30">
        <v>175.17</v>
      </c>
      <c r="W11" s="30">
        <v>115.37</v>
      </c>
      <c r="X11" s="30">
        <v>27.25</v>
      </c>
      <c r="Y11" s="30">
        <v>182.9</v>
      </c>
      <c r="Z11" s="30">
        <v>0.73</v>
      </c>
      <c r="AA11" s="30">
        <v>23.72</v>
      </c>
      <c r="AB11" s="30">
        <v>18.53</v>
      </c>
      <c r="AC11" s="30">
        <v>43.64</v>
      </c>
      <c r="AD11" s="30">
        <v>0.64</v>
      </c>
      <c r="AE11" s="30">
        <v>0.1</v>
      </c>
      <c r="AF11" s="30">
        <v>0.12</v>
      </c>
      <c r="AG11" s="30">
        <v>0.93</v>
      </c>
      <c r="AH11" s="30">
        <v>2.5299999999999998</v>
      </c>
      <c r="AI11" s="30">
        <v>0.41</v>
      </c>
      <c r="AJ11" s="31">
        <v>0</v>
      </c>
      <c r="AK11" s="31">
        <v>122.99</v>
      </c>
      <c r="AL11" s="31">
        <v>121.45</v>
      </c>
      <c r="AM11" s="31">
        <v>400.12</v>
      </c>
      <c r="AN11" s="31">
        <v>298.82</v>
      </c>
      <c r="AO11" s="31">
        <v>115.96</v>
      </c>
      <c r="AP11" s="31">
        <v>192.44</v>
      </c>
      <c r="AQ11" s="31">
        <v>78.319999999999993</v>
      </c>
      <c r="AR11" s="31">
        <v>305.77999999999997</v>
      </c>
      <c r="AS11" s="31">
        <v>153.11000000000001</v>
      </c>
      <c r="AT11" s="31">
        <v>184.84</v>
      </c>
      <c r="AU11" s="31">
        <v>240.11</v>
      </c>
      <c r="AV11" s="31">
        <v>87.31</v>
      </c>
      <c r="AW11" s="31">
        <v>154.72</v>
      </c>
      <c r="AX11" s="31">
        <v>903.87</v>
      </c>
      <c r="AY11" s="31">
        <v>0</v>
      </c>
      <c r="AZ11" s="31">
        <v>493.69</v>
      </c>
      <c r="BA11" s="31">
        <v>147.91999999999999</v>
      </c>
      <c r="BB11" s="31">
        <v>251.51</v>
      </c>
      <c r="BC11" s="31">
        <v>94.89</v>
      </c>
      <c r="BD11" s="31">
        <v>0.13</v>
      </c>
      <c r="BE11" s="31">
        <v>0.03</v>
      </c>
      <c r="BF11" s="31">
        <v>0.03</v>
      </c>
      <c r="BG11" s="31">
        <v>7.0000000000000007E-2</v>
      </c>
      <c r="BH11" s="31">
        <v>0.09</v>
      </c>
      <c r="BI11" s="31">
        <v>0.28000000000000003</v>
      </c>
      <c r="BJ11" s="31">
        <v>0</v>
      </c>
      <c r="BK11" s="31">
        <v>0.87</v>
      </c>
      <c r="BL11" s="31">
        <v>0</v>
      </c>
      <c r="BM11" s="31">
        <v>0.26</v>
      </c>
      <c r="BN11" s="31">
        <v>0</v>
      </c>
      <c r="BO11" s="31">
        <v>0</v>
      </c>
      <c r="BP11" s="31">
        <v>0</v>
      </c>
      <c r="BQ11" s="31">
        <v>0.03</v>
      </c>
      <c r="BR11" s="31">
        <v>0.1</v>
      </c>
      <c r="BS11" s="31">
        <v>0.8</v>
      </c>
      <c r="BT11" s="31">
        <v>0</v>
      </c>
      <c r="BU11" s="31">
        <v>0</v>
      </c>
      <c r="BV11" s="31">
        <v>0.03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176.64</v>
      </c>
      <c r="CC11" s="32">
        <v>3.35</v>
      </c>
      <c r="CD11" s="32"/>
      <c r="CE11" s="31">
        <v>26.8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4</v>
      </c>
      <c r="CQ11" s="31">
        <v>0.8</v>
      </c>
    </row>
    <row r="12" spans="1:95" s="31" customFormat="1" ht="31.5" x14ac:dyDescent="0.25">
      <c r="A12" s="28" t="str">
        <f>"-"</f>
        <v>-</v>
      </c>
      <c r="B12" s="29" t="s">
        <v>98</v>
      </c>
      <c r="C12" s="30" t="str">
        <f>"12"</f>
        <v>12</v>
      </c>
      <c r="D12" s="30">
        <v>3.16</v>
      </c>
      <c r="E12" s="30">
        <v>3.16</v>
      </c>
      <c r="F12" s="30">
        <v>5.4</v>
      </c>
      <c r="G12" s="30">
        <v>0</v>
      </c>
      <c r="H12" s="30">
        <v>0</v>
      </c>
      <c r="I12" s="30">
        <v>61.944000000000003</v>
      </c>
      <c r="J12" s="30">
        <v>1.84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0.24</v>
      </c>
      <c r="T12" s="30">
        <v>0.52</v>
      </c>
      <c r="U12" s="30">
        <v>132</v>
      </c>
      <c r="V12" s="30">
        <v>12</v>
      </c>
      <c r="W12" s="30">
        <v>120</v>
      </c>
      <c r="X12" s="30">
        <v>6.6</v>
      </c>
      <c r="Y12" s="30">
        <v>72</v>
      </c>
      <c r="Z12" s="30">
        <v>0.08</v>
      </c>
      <c r="AA12" s="30">
        <v>25.2</v>
      </c>
      <c r="AB12" s="30">
        <v>20.399999999999999</v>
      </c>
      <c r="AC12" s="30">
        <v>28.56</v>
      </c>
      <c r="AD12" s="30">
        <v>0.05</v>
      </c>
      <c r="AE12" s="30">
        <v>0</v>
      </c>
      <c r="AF12" s="30">
        <v>0.05</v>
      </c>
      <c r="AG12" s="30">
        <v>0.02</v>
      </c>
      <c r="AH12" s="30">
        <v>0.82</v>
      </c>
      <c r="AI12" s="30">
        <v>0.08</v>
      </c>
      <c r="AJ12" s="31">
        <v>0</v>
      </c>
      <c r="AK12" s="31">
        <v>188.4</v>
      </c>
      <c r="AL12" s="31">
        <v>140.4</v>
      </c>
      <c r="AM12" s="31">
        <v>276</v>
      </c>
      <c r="AN12" s="31">
        <v>189.6</v>
      </c>
      <c r="AO12" s="31">
        <v>67.2</v>
      </c>
      <c r="AP12" s="31">
        <v>114</v>
      </c>
      <c r="AQ12" s="31">
        <v>84</v>
      </c>
      <c r="AR12" s="31">
        <v>160.80000000000001</v>
      </c>
      <c r="AS12" s="31">
        <v>91.2</v>
      </c>
      <c r="AT12" s="31">
        <v>104.4</v>
      </c>
      <c r="AU12" s="31">
        <v>187.2</v>
      </c>
      <c r="AV12" s="31">
        <v>84</v>
      </c>
      <c r="AW12" s="31">
        <v>61.2</v>
      </c>
      <c r="AX12" s="31">
        <v>620.4</v>
      </c>
      <c r="AY12" s="31">
        <v>0</v>
      </c>
      <c r="AZ12" s="31">
        <v>327.60000000000002</v>
      </c>
      <c r="BA12" s="31">
        <v>154.80000000000001</v>
      </c>
      <c r="BB12" s="31">
        <v>166.8</v>
      </c>
      <c r="BC12" s="31">
        <v>25.8</v>
      </c>
      <c r="BD12" s="31">
        <v>0</v>
      </c>
      <c r="BE12" s="31">
        <v>0.01</v>
      </c>
      <c r="BF12" s="31">
        <v>0.05</v>
      </c>
      <c r="BG12" s="31">
        <v>0.13</v>
      </c>
      <c r="BH12" s="31">
        <v>0.15</v>
      </c>
      <c r="BI12" s="31">
        <v>0.4</v>
      </c>
      <c r="BJ12" s="31">
        <v>0.05</v>
      </c>
      <c r="BK12" s="31">
        <v>0.84</v>
      </c>
      <c r="BL12" s="31">
        <v>0.01</v>
      </c>
      <c r="BM12" s="31">
        <v>0.19</v>
      </c>
      <c r="BN12" s="31">
        <v>0.01</v>
      </c>
      <c r="BO12" s="31">
        <v>0</v>
      </c>
      <c r="BP12" s="31">
        <v>0</v>
      </c>
      <c r="BQ12" s="31">
        <v>0.06</v>
      </c>
      <c r="BR12" s="31">
        <v>0.08</v>
      </c>
      <c r="BS12" s="31">
        <v>0.62</v>
      </c>
      <c r="BT12" s="31">
        <v>0</v>
      </c>
      <c r="BU12" s="31">
        <v>0</v>
      </c>
      <c r="BV12" s="31">
        <v>0.08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2.69</v>
      </c>
      <c r="CC12" s="32">
        <v>4.32</v>
      </c>
      <c r="CD12" s="32"/>
      <c r="CE12" s="31">
        <v>28.6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</row>
    <row r="13" spans="1:95" s="31" customFormat="1" x14ac:dyDescent="0.25">
      <c r="A13" s="28" t="str">
        <f>"27/10"</f>
        <v>27/10</v>
      </c>
      <c r="B13" s="29" t="s">
        <v>99</v>
      </c>
      <c r="C13" s="30" t="str">
        <f>"200"</f>
        <v>200</v>
      </c>
      <c r="D13" s="30">
        <v>0.08</v>
      </c>
      <c r="E13" s="30">
        <v>0</v>
      </c>
      <c r="F13" s="30">
        <v>0.02</v>
      </c>
      <c r="G13" s="30">
        <v>0.02</v>
      </c>
      <c r="H13" s="30">
        <v>9.84</v>
      </c>
      <c r="I13" s="30">
        <v>37.802231999999989</v>
      </c>
      <c r="J13" s="30">
        <v>0</v>
      </c>
      <c r="K13" s="30">
        <v>0</v>
      </c>
      <c r="L13" s="30">
        <v>0</v>
      </c>
      <c r="M13" s="30">
        <v>0</v>
      </c>
      <c r="N13" s="30">
        <v>9.8000000000000007</v>
      </c>
      <c r="O13" s="30">
        <v>0</v>
      </c>
      <c r="P13" s="30">
        <v>0.04</v>
      </c>
      <c r="Q13" s="30">
        <v>0</v>
      </c>
      <c r="R13" s="30">
        <v>0</v>
      </c>
      <c r="S13" s="30">
        <v>0</v>
      </c>
      <c r="T13" s="30">
        <v>0.03</v>
      </c>
      <c r="U13" s="30">
        <v>0.1</v>
      </c>
      <c r="V13" s="30">
        <v>0.3</v>
      </c>
      <c r="W13" s="30">
        <v>0.28999999999999998</v>
      </c>
      <c r="X13" s="30">
        <v>0</v>
      </c>
      <c r="Y13" s="30">
        <v>0</v>
      </c>
      <c r="Z13" s="30">
        <v>0.03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200.04</v>
      </c>
      <c r="CC13" s="32">
        <v>0.64</v>
      </c>
      <c r="CD13" s="32"/>
      <c r="CE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10</v>
      </c>
      <c r="CQ13" s="31">
        <v>0</v>
      </c>
    </row>
    <row r="14" spans="1:95" s="31" customFormat="1" ht="47.25" x14ac:dyDescent="0.25">
      <c r="A14" s="28" t="str">
        <f>"-"</f>
        <v>-</v>
      </c>
      <c r="B14" s="29" t="s">
        <v>100</v>
      </c>
      <c r="C14" s="30" t="str">
        <f>"7"</f>
        <v>7</v>
      </c>
      <c r="D14" s="30">
        <v>0.04</v>
      </c>
      <c r="E14" s="30">
        <v>0.04</v>
      </c>
      <c r="F14" s="30">
        <v>5.78</v>
      </c>
      <c r="G14" s="30">
        <v>0</v>
      </c>
      <c r="H14" s="30">
        <v>0.06</v>
      </c>
      <c r="I14" s="30">
        <v>52.327800000000003</v>
      </c>
      <c r="J14" s="30">
        <v>3.75</v>
      </c>
      <c r="K14" s="30">
        <v>0.18</v>
      </c>
      <c r="L14" s="30">
        <v>0</v>
      </c>
      <c r="M14" s="30">
        <v>0</v>
      </c>
      <c r="N14" s="30">
        <v>0.06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0.01</v>
      </c>
      <c r="U14" s="30">
        <v>0.49</v>
      </c>
      <c r="V14" s="30">
        <v>1.05</v>
      </c>
      <c r="W14" s="30">
        <v>0.84</v>
      </c>
      <c r="X14" s="30">
        <v>0</v>
      </c>
      <c r="Y14" s="30">
        <v>1.33</v>
      </c>
      <c r="Z14" s="30">
        <v>0.01</v>
      </c>
      <c r="AA14" s="30">
        <v>41.3</v>
      </c>
      <c r="AB14" s="30">
        <v>26.6</v>
      </c>
      <c r="AC14" s="30">
        <v>45.71</v>
      </c>
      <c r="AD14" s="30">
        <v>7.0000000000000007E-2</v>
      </c>
      <c r="AE14" s="30">
        <v>0</v>
      </c>
      <c r="AF14" s="30">
        <v>0.01</v>
      </c>
      <c r="AG14" s="30">
        <v>0</v>
      </c>
      <c r="AH14" s="30">
        <v>0.01</v>
      </c>
      <c r="AI14" s="30">
        <v>0</v>
      </c>
      <c r="AJ14" s="31">
        <v>0</v>
      </c>
      <c r="AK14" s="31">
        <v>1.82</v>
      </c>
      <c r="AL14" s="31">
        <v>1.75</v>
      </c>
      <c r="AM14" s="31">
        <v>3.29</v>
      </c>
      <c r="AN14" s="31">
        <v>1.96</v>
      </c>
      <c r="AO14" s="31">
        <v>0.77</v>
      </c>
      <c r="AP14" s="31">
        <v>2.1</v>
      </c>
      <c r="AQ14" s="31">
        <v>1.89</v>
      </c>
      <c r="AR14" s="31">
        <v>1.82</v>
      </c>
      <c r="AS14" s="31">
        <v>1.54</v>
      </c>
      <c r="AT14" s="31">
        <v>1.1200000000000001</v>
      </c>
      <c r="AU14" s="31">
        <v>2.52</v>
      </c>
      <c r="AV14" s="31">
        <v>1.54</v>
      </c>
      <c r="AW14" s="31">
        <v>1.05</v>
      </c>
      <c r="AX14" s="31">
        <v>6.23</v>
      </c>
      <c r="AY14" s="31">
        <v>0</v>
      </c>
      <c r="AZ14" s="31">
        <v>2.1</v>
      </c>
      <c r="BA14" s="31">
        <v>2.38</v>
      </c>
      <c r="BB14" s="31">
        <v>1.82</v>
      </c>
      <c r="BC14" s="31">
        <v>0.42</v>
      </c>
      <c r="BD14" s="31">
        <v>0.26</v>
      </c>
      <c r="BE14" s="31">
        <v>0.06</v>
      </c>
      <c r="BF14" s="31">
        <v>0.05</v>
      </c>
      <c r="BG14" s="31">
        <v>0.13</v>
      </c>
      <c r="BH14" s="31">
        <v>0.17</v>
      </c>
      <c r="BI14" s="31">
        <v>0.55000000000000004</v>
      </c>
      <c r="BJ14" s="31">
        <v>0</v>
      </c>
      <c r="BK14" s="31">
        <v>1.72</v>
      </c>
      <c r="BL14" s="31">
        <v>0</v>
      </c>
      <c r="BM14" s="31">
        <v>0.53</v>
      </c>
      <c r="BN14" s="31">
        <v>0</v>
      </c>
      <c r="BO14" s="31">
        <v>0</v>
      </c>
      <c r="BP14" s="31">
        <v>0</v>
      </c>
      <c r="BQ14" s="31">
        <v>0.06</v>
      </c>
      <c r="BR14" s="31">
        <v>0.2</v>
      </c>
      <c r="BS14" s="31">
        <v>1.59</v>
      </c>
      <c r="BT14" s="31">
        <v>0</v>
      </c>
      <c r="BU14" s="31">
        <v>0</v>
      </c>
      <c r="BV14" s="31">
        <v>0.06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1.1200000000000001</v>
      </c>
      <c r="CC14" s="32">
        <v>2.17</v>
      </c>
      <c r="CD14" s="32"/>
      <c r="CE14" s="31">
        <v>45.73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</row>
    <row r="15" spans="1:95" s="17" customFormat="1" x14ac:dyDescent="0.25">
      <c r="A15" s="24" t="str">
        <f>"-"</f>
        <v>-</v>
      </c>
      <c r="B15" s="25" t="s">
        <v>101</v>
      </c>
      <c r="C15" s="26" t="str">
        <f>"40"</f>
        <v>40</v>
      </c>
      <c r="D15" s="26">
        <v>3.01</v>
      </c>
      <c r="E15" s="26">
        <v>0</v>
      </c>
      <c r="F15" s="26">
        <v>1.27</v>
      </c>
      <c r="G15" s="26">
        <v>0</v>
      </c>
      <c r="H15" s="26">
        <v>20.64</v>
      </c>
      <c r="I15" s="26">
        <v>101.85000000000009</v>
      </c>
      <c r="J15" s="26">
        <v>0</v>
      </c>
      <c r="K15" s="26">
        <v>0</v>
      </c>
      <c r="L15" s="26">
        <v>0</v>
      </c>
      <c r="M15" s="26">
        <v>0</v>
      </c>
      <c r="N15" s="26">
        <v>20.64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0.28000000000000003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7">
        <v>0</v>
      </c>
      <c r="BE15" s="17">
        <v>0</v>
      </c>
      <c r="BF15" s="17">
        <v>0</v>
      </c>
      <c r="BG15" s="17"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0</v>
      </c>
      <c r="BM15" s="17">
        <v>0</v>
      </c>
      <c r="BN15" s="17">
        <v>0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</v>
      </c>
      <c r="BY15" s="17">
        <v>0</v>
      </c>
      <c r="BZ15" s="17">
        <v>0</v>
      </c>
      <c r="CA15" s="17">
        <v>0</v>
      </c>
      <c r="CB15" s="17">
        <v>11.3</v>
      </c>
      <c r="CC15" s="27">
        <v>0</v>
      </c>
      <c r="CD15" s="27"/>
      <c r="CE15" s="17">
        <v>0.05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0</v>
      </c>
      <c r="CM15" s="17">
        <v>0</v>
      </c>
      <c r="CN15" s="17">
        <v>0</v>
      </c>
      <c r="CO15" s="17">
        <v>0</v>
      </c>
      <c r="CP15" s="17">
        <v>0</v>
      </c>
      <c r="CQ15" s="17">
        <v>0</v>
      </c>
    </row>
    <row r="16" spans="1:95" s="36" customFormat="1" ht="31.5" x14ac:dyDescent="0.25">
      <c r="A16" s="33"/>
      <c r="B16" s="34" t="s">
        <v>102</v>
      </c>
      <c r="C16" s="35"/>
      <c r="D16" s="35">
        <v>12.22</v>
      </c>
      <c r="E16" s="35">
        <v>5.52</v>
      </c>
      <c r="F16" s="35">
        <v>18.07</v>
      </c>
      <c r="G16" s="35">
        <v>0.54</v>
      </c>
      <c r="H16" s="35">
        <v>64.17</v>
      </c>
      <c r="I16" s="35">
        <v>457.89</v>
      </c>
      <c r="J16" s="35">
        <v>9.48</v>
      </c>
      <c r="K16" s="35">
        <v>0.28000000000000003</v>
      </c>
      <c r="L16" s="35">
        <v>0</v>
      </c>
      <c r="M16" s="35">
        <v>0</v>
      </c>
      <c r="N16" s="35">
        <v>37.96</v>
      </c>
      <c r="O16" s="35">
        <v>23.22</v>
      </c>
      <c r="P16" s="35">
        <v>2.99</v>
      </c>
      <c r="Q16" s="35">
        <v>0</v>
      </c>
      <c r="R16" s="35">
        <v>0</v>
      </c>
      <c r="S16" s="35">
        <v>0.32</v>
      </c>
      <c r="T16" s="35">
        <v>2.41</v>
      </c>
      <c r="U16" s="35">
        <v>488.4</v>
      </c>
      <c r="V16" s="35">
        <v>188.51</v>
      </c>
      <c r="W16" s="35">
        <v>236.5</v>
      </c>
      <c r="X16" s="35">
        <v>33.85</v>
      </c>
      <c r="Y16" s="35">
        <v>256.23</v>
      </c>
      <c r="Z16" s="35">
        <v>0.86</v>
      </c>
      <c r="AA16" s="35">
        <v>90.22</v>
      </c>
      <c r="AB16" s="35">
        <v>65.81</v>
      </c>
      <c r="AC16" s="35">
        <v>117.91</v>
      </c>
      <c r="AD16" s="35">
        <v>0.76</v>
      </c>
      <c r="AE16" s="35">
        <v>0.1</v>
      </c>
      <c r="AF16" s="35">
        <v>0.18</v>
      </c>
      <c r="AG16" s="35">
        <v>0.95</v>
      </c>
      <c r="AH16" s="35">
        <v>3.36</v>
      </c>
      <c r="AI16" s="35">
        <v>0.5</v>
      </c>
      <c r="AJ16" s="36">
        <v>0</v>
      </c>
      <c r="AK16" s="36">
        <v>313.20999999999998</v>
      </c>
      <c r="AL16" s="36">
        <v>263.60000000000002</v>
      </c>
      <c r="AM16" s="36">
        <v>679.41</v>
      </c>
      <c r="AN16" s="36">
        <v>490.38</v>
      </c>
      <c r="AO16" s="36">
        <v>183.93</v>
      </c>
      <c r="AP16" s="36">
        <v>308.54000000000002</v>
      </c>
      <c r="AQ16" s="36">
        <v>164.21</v>
      </c>
      <c r="AR16" s="36">
        <v>468.4</v>
      </c>
      <c r="AS16" s="36">
        <v>245.85</v>
      </c>
      <c r="AT16" s="36">
        <v>290.36</v>
      </c>
      <c r="AU16" s="36">
        <v>429.83</v>
      </c>
      <c r="AV16" s="36">
        <v>172.85</v>
      </c>
      <c r="AW16" s="36">
        <v>216.97</v>
      </c>
      <c r="AX16" s="36">
        <v>1530.5</v>
      </c>
      <c r="AY16" s="36">
        <v>0</v>
      </c>
      <c r="AZ16" s="36">
        <v>823.39</v>
      </c>
      <c r="BA16" s="36">
        <v>305.10000000000002</v>
      </c>
      <c r="BB16" s="36">
        <v>420.13</v>
      </c>
      <c r="BC16" s="36">
        <v>121.11</v>
      </c>
      <c r="BD16" s="36">
        <v>0.39</v>
      </c>
      <c r="BE16" s="36">
        <v>0.1</v>
      </c>
      <c r="BF16" s="36">
        <v>0.12</v>
      </c>
      <c r="BG16" s="36">
        <v>0.33</v>
      </c>
      <c r="BH16" s="36">
        <v>0.41</v>
      </c>
      <c r="BI16" s="36">
        <v>1.22</v>
      </c>
      <c r="BJ16" s="36">
        <v>0.05</v>
      </c>
      <c r="BK16" s="36">
        <v>3.43</v>
      </c>
      <c r="BL16" s="36">
        <v>0.01</v>
      </c>
      <c r="BM16" s="36">
        <v>0.98</v>
      </c>
      <c r="BN16" s="36">
        <v>0.01</v>
      </c>
      <c r="BO16" s="36">
        <v>0</v>
      </c>
      <c r="BP16" s="36">
        <v>0</v>
      </c>
      <c r="BQ16" s="36">
        <v>0.15</v>
      </c>
      <c r="BR16" s="36">
        <v>0.38</v>
      </c>
      <c r="BS16" s="36">
        <v>3.02</v>
      </c>
      <c r="BT16" s="36">
        <v>0</v>
      </c>
      <c r="BU16" s="36">
        <v>0</v>
      </c>
      <c r="BV16" s="36">
        <v>0.18</v>
      </c>
      <c r="BW16" s="36">
        <v>0.01</v>
      </c>
      <c r="BX16" s="36">
        <v>0</v>
      </c>
      <c r="BY16" s="36">
        <v>0</v>
      </c>
      <c r="BZ16" s="36">
        <v>0</v>
      </c>
      <c r="CA16" s="36">
        <v>0</v>
      </c>
      <c r="CB16" s="36">
        <v>391.79</v>
      </c>
      <c r="CC16" s="15">
        <f>SUM($CC$10:$CC$15)</f>
        <v>10.48</v>
      </c>
      <c r="CD16" s="15">
        <f>$I$16/$I$30*100</f>
        <v>29.136573912047492</v>
      </c>
      <c r="CE16" s="36">
        <v>101.18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14</v>
      </c>
      <c r="CQ16" s="36">
        <v>0.8</v>
      </c>
    </row>
    <row r="17" spans="1:95" x14ac:dyDescent="0.25">
      <c r="B17" s="23" t="s">
        <v>103</v>
      </c>
    </row>
    <row r="18" spans="1:95" s="31" customFormat="1" ht="31.5" x14ac:dyDescent="0.25">
      <c r="A18" s="28" t="str">
        <f>"50\4"</f>
        <v>50\4</v>
      </c>
      <c r="B18" s="29" t="s">
        <v>104</v>
      </c>
      <c r="C18" s="30" t="str">
        <f>"80"</f>
        <v>80</v>
      </c>
      <c r="D18" s="30">
        <v>2.52</v>
      </c>
      <c r="E18" s="30">
        <v>0</v>
      </c>
      <c r="F18" s="30">
        <v>2.62</v>
      </c>
      <c r="G18" s="30">
        <v>2.35</v>
      </c>
      <c r="H18" s="30">
        <v>3.51</v>
      </c>
      <c r="I18" s="30">
        <v>46.968535019242992</v>
      </c>
      <c r="J18" s="30">
        <v>0.3</v>
      </c>
      <c r="K18" s="30">
        <v>1.56</v>
      </c>
      <c r="L18" s="30">
        <v>0</v>
      </c>
      <c r="M18" s="30">
        <v>0</v>
      </c>
      <c r="N18" s="30">
        <v>3.51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0.2</v>
      </c>
      <c r="U18" s="30">
        <v>76.650000000000006</v>
      </c>
      <c r="V18" s="30">
        <v>0.02</v>
      </c>
      <c r="W18" s="30">
        <v>0.71</v>
      </c>
      <c r="X18" s="30">
        <v>0.04</v>
      </c>
      <c r="Y18" s="30">
        <v>0.18</v>
      </c>
      <c r="Z18" s="30">
        <v>0.01</v>
      </c>
      <c r="AA18" s="30">
        <v>0</v>
      </c>
      <c r="AB18" s="30">
        <v>0</v>
      </c>
      <c r="AC18" s="30">
        <v>0</v>
      </c>
      <c r="AD18" s="30">
        <v>1.06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0.15</v>
      </c>
      <c r="BL18" s="31">
        <v>0</v>
      </c>
      <c r="BM18" s="31">
        <v>0.1</v>
      </c>
      <c r="BN18" s="31">
        <v>0.01</v>
      </c>
      <c r="BO18" s="31">
        <v>0.02</v>
      </c>
      <c r="BP18" s="31">
        <v>0</v>
      </c>
      <c r="BQ18" s="31">
        <v>0</v>
      </c>
      <c r="BR18" s="31">
        <v>0</v>
      </c>
      <c r="BS18" s="31">
        <v>0.56000000000000005</v>
      </c>
      <c r="BT18" s="31">
        <v>0</v>
      </c>
      <c r="BU18" s="31">
        <v>0</v>
      </c>
      <c r="BV18" s="31">
        <v>1.39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85.32</v>
      </c>
      <c r="CC18" s="32">
        <v>11.48</v>
      </c>
      <c r="CD18" s="32"/>
      <c r="CE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0.2</v>
      </c>
    </row>
    <row r="19" spans="1:95" s="31" customFormat="1" ht="31.5" x14ac:dyDescent="0.25">
      <c r="A19" s="28" t="str">
        <f>"20/2"</f>
        <v>20/2</v>
      </c>
      <c r="B19" s="29" t="s">
        <v>105</v>
      </c>
      <c r="C19" s="30" t="str">
        <f>"200"</f>
        <v>200</v>
      </c>
      <c r="D19" s="30">
        <v>1.68</v>
      </c>
      <c r="E19" s="30">
        <v>0.11</v>
      </c>
      <c r="F19" s="30">
        <v>5.59</v>
      </c>
      <c r="G19" s="30">
        <v>4.91</v>
      </c>
      <c r="H19" s="30">
        <v>10.57</v>
      </c>
      <c r="I19" s="30">
        <v>96.592363778164284</v>
      </c>
      <c r="J19" s="30">
        <v>1.19</v>
      </c>
      <c r="K19" s="30">
        <v>3.12</v>
      </c>
      <c r="L19" s="30">
        <v>0</v>
      </c>
      <c r="M19" s="30">
        <v>0</v>
      </c>
      <c r="N19" s="30">
        <v>2.85</v>
      </c>
      <c r="O19" s="30">
        <v>6.03</v>
      </c>
      <c r="P19" s="30">
        <v>1.69</v>
      </c>
      <c r="Q19" s="30">
        <v>0</v>
      </c>
      <c r="R19" s="30">
        <v>0</v>
      </c>
      <c r="S19" s="30">
        <v>0.21</v>
      </c>
      <c r="T19" s="30">
        <v>1.66</v>
      </c>
      <c r="U19" s="30">
        <v>348.17</v>
      </c>
      <c r="V19" s="30">
        <v>316.51</v>
      </c>
      <c r="W19" s="30">
        <v>24.36</v>
      </c>
      <c r="X19" s="30">
        <v>17.54</v>
      </c>
      <c r="Y19" s="30">
        <v>43.3</v>
      </c>
      <c r="Z19" s="30">
        <v>0.65</v>
      </c>
      <c r="AA19" s="30">
        <v>6.88</v>
      </c>
      <c r="AB19" s="30">
        <v>902.3</v>
      </c>
      <c r="AC19" s="30">
        <v>173.79</v>
      </c>
      <c r="AD19" s="30">
        <v>2.25</v>
      </c>
      <c r="AE19" s="30">
        <v>0.06</v>
      </c>
      <c r="AF19" s="30">
        <v>0.05</v>
      </c>
      <c r="AG19" s="30">
        <v>0.68</v>
      </c>
      <c r="AH19" s="30">
        <v>1.1399999999999999</v>
      </c>
      <c r="AI19" s="30">
        <v>6.95</v>
      </c>
      <c r="AJ19" s="31">
        <v>0</v>
      </c>
      <c r="AK19" s="31">
        <v>0</v>
      </c>
      <c r="AL19" s="31">
        <v>0</v>
      </c>
      <c r="AM19" s="31">
        <v>59.52</v>
      </c>
      <c r="AN19" s="31">
        <v>61.96</v>
      </c>
      <c r="AO19" s="31">
        <v>11.15</v>
      </c>
      <c r="AP19" s="31">
        <v>41.91</v>
      </c>
      <c r="AQ19" s="31">
        <v>14.66</v>
      </c>
      <c r="AR19" s="31">
        <v>42.08</v>
      </c>
      <c r="AS19" s="31">
        <v>50.71</v>
      </c>
      <c r="AT19" s="31">
        <v>117.61</v>
      </c>
      <c r="AU19" s="31">
        <v>108.91</v>
      </c>
      <c r="AV19" s="31">
        <v>19.04</v>
      </c>
      <c r="AW19" s="31">
        <v>40.67</v>
      </c>
      <c r="AX19" s="31">
        <v>180.5</v>
      </c>
      <c r="AY19" s="31">
        <v>0</v>
      </c>
      <c r="AZ19" s="31">
        <v>37.659999999999997</v>
      </c>
      <c r="BA19" s="31">
        <v>37.65</v>
      </c>
      <c r="BB19" s="31">
        <v>33.1</v>
      </c>
      <c r="BC19" s="31">
        <v>13.23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0.32</v>
      </c>
      <c r="BL19" s="31">
        <v>0</v>
      </c>
      <c r="BM19" s="31">
        <v>0.2</v>
      </c>
      <c r="BN19" s="31">
        <v>0.01</v>
      </c>
      <c r="BO19" s="31">
        <v>0.03</v>
      </c>
      <c r="BP19" s="31">
        <v>0</v>
      </c>
      <c r="BQ19" s="31">
        <v>0</v>
      </c>
      <c r="BR19" s="31">
        <v>0</v>
      </c>
      <c r="BS19" s="31">
        <v>1.18</v>
      </c>
      <c r="BT19" s="31">
        <v>0</v>
      </c>
      <c r="BU19" s="31">
        <v>0</v>
      </c>
      <c r="BV19" s="31">
        <v>2.82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231.17</v>
      </c>
      <c r="CC19" s="32">
        <v>5.99</v>
      </c>
      <c r="CD19" s="32"/>
      <c r="CE19" s="31">
        <v>157.27000000000001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0.8</v>
      </c>
    </row>
    <row r="20" spans="1:95" s="31" customFormat="1" ht="47.25" x14ac:dyDescent="0.25">
      <c r="A20" s="28" t="str">
        <f>""</f>
        <v/>
      </c>
      <c r="B20" s="29" t="s">
        <v>106</v>
      </c>
      <c r="C20" s="30" t="str">
        <f>"80"</f>
        <v>80</v>
      </c>
      <c r="D20" s="30">
        <v>16.940000000000001</v>
      </c>
      <c r="E20" s="30">
        <v>0</v>
      </c>
      <c r="F20" s="30">
        <v>2.21</v>
      </c>
      <c r="G20" s="30">
        <v>0.4</v>
      </c>
      <c r="H20" s="30">
        <v>5.86</v>
      </c>
      <c r="I20" s="30">
        <v>109.88297141194538</v>
      </c>
      <c r="J20" s="30">
        <v>0.05</v>
      </c>
      <c r="K20" s="30">
        <v>0.26</v>
      </c>
      <c r="L20" s="30">
        <v>0</v>
      </c>
      <c r="M20" s="30">
        <v>0</v>
      </c>
      <c r="N20" s="30">
        <v>5.86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0.4</v>
      </c>
      <c r="U20" s="30">
        <v>154.84</v>
      </c>
      <c r="V20" s="30">
        <v>0.03</v>
      </c>
      <c r="W20" s="30">
        <v>5.77</v>
      </c>
      <c r="X20" s="30">
        <v>0.08</v>
      </c>
      <c r="Y20" s="30">
        <v>0.27</v>
      </c>
      <c r="Z20" s="30">
        <v>0.23</v>
      </c>
      <c r="AA20" s="30">
        <v>0</v>
      </c>
      <c r="AB20" s="30">
        <v>0</v>
      </c>
      <c r="AC20" s="30">
        <v>0</v>
      </c>
      <c r="AD20" s="30">
        <v>0.18</v>
      </c>
      <c r="AE20" s="30">
        <v>0.03</v>
      </c>
      <c r="AF20" s="30">
        <v>0.02</v>
      </c>
      <c r="AG20" s="30">
        <v>0.36</v>
      </c>
      <c r="AH20" s="30">
        <v>0</v>
      </c>
      <c r="AI20" s="30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0.02</v>
      </c>
      <c r="BL20" s="31">
        <v>0</v>
      </c>
      <c r="BM20" s="31">
        <v>0.01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0.08</v>
      </c>
      <c r="BT20" s="31">
        <v>0</v>
      </c>
      <c r="BU20" s="31">
        <v>0</v>
      </c>
      <c r="BV20" s="31">
        <v>0.24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84.14</v>
      </c>
      <c r="CC20" s="32">
        <v>28.87</v>
      </c>
      <c r="CD20" s="32"/>
      <c r="CE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0.4</v>
      </c>
    </row>
    <row r="21" spans="1:95" s="31" customFormat="1" ht="31.5" x14ac:dyDescent="0.25">
      <c r="A21" s="28" t="str">
        <f>"43/3"</f>
        <v>43/3</v>
      </c>
      <c r="B21" s="29" t="s">
        <v>107</v>
      </c>
      <c r="C21" s="30" t="str">
        <f>"200"</f>
        <v>200</v>
      </c>
      <c r="D21" s="30">
        <v>4.8</v>
      </c>
      <c r="E21" s="30">
        <v>0</v>
      </c>
      <c r="F21" s="30">
        <v>5.58</v>
      </c>
      <c r="G21" s="30">
        <v>5.58</v>
      </c>
      <c r="H21" s="30">
        <v>50.95</v>
      </c>
      <c r="I21" s="30">
        <v>274.01451000000003</v>
      </c>
      <c r="J21" s="30">
        <v>0.84</v>
      </c>
      <c r="K21" s="30">
        <v>3.25</v>
      </c>
      <c r="L21" s="30">
        <v>0</v>
      </c>
      <c r="M21" s="30">
        <v>0</v>
      </c>
      <c r="N21" s="30">
        <v>0.48</v>
      </c>
      <c r="O21" s="30">
        <v>48.48</v>
      </c>
      <c r="P21" s="30">
        <v>2</v>
      </c>
      <c r="Q21" s="30">
        <v>0</v>
      </c>
      <c r="R21" s="30">
        <v>0</v>
      </c>
      <c r="S21" s="30">
        <v>0</v>
      </c>
      <c r="T21" s="30">
        <v>1.49</v>
      </c>
      <c r="U21" s="30">
        <v>391.55</v>
      </c>
      <c r="V21" s="30">
        <v>69.39</v>
      </c>
      <c r="W21" s="30">
        <v>9</v>
      </c>
      <c r="X21" s="30">
        <v>33.46</v>
      </c>
      <c r="Y21" s="30">
        <v>98.44</v>
      </c>
      <c r="Z21" s="30">
        <v>0.71</v>
      </c>
      <c r="AA21" s="30">
        <v>0</v>
      </c>
      <c r="AB21" s="30">
        <v>0</v>
      </c>
      <c r="AC21" s="30">
        <v>0</v>
      </c>
      <c r="AD21" s="30">
        <v>2.48</v>
      </c>
      <c r="AE21" s="30">
        <v>0.05</v>
      </c>
      <c r="AF21" s="30">
        <v>0.03</v>
      </c>
      <c r="AG21" s="30">
        <v>0.95</v>
      </c>
      <c r="AH21" s="30">
        <v>2.31</v>
      </c>
      <c r="AI21" s="30">
        <v>0</v>
      </c>
      <c r="AJ21" s="31">
        <v>0</v>
      </c>
      <c r="AK21" s="31">
        <v>0</v>
      </c>
      <c r="AL21" s="31">
        <v>0</v>
      </c>
      <c r="AM21" s="31">
        <v>425.32</v>
      </c>
      <c r="AN21" s="31">
        <v>178.36</v>
      </c>
      <c r="AO21" s="31">
        <v>109.76</v>
      </c>
      <c r="AP21" s="31">
        <v>164.64</v>
      </c>
      <c r="AQ21" s="31">
        <v>68.599999999999994</v>
      </c>
      <c r="AR21" s="31">
        <v>253.82</v>
      </c>
      <c r="AS21" s="31">
        <v>267.54000000000002</v>
      </c>
      <c r="AT21" s="31">
        <v>349.86</v>
      </c>
      <c r="AU21" s="31">
        <v>370.44</v>
      </c>
      <c r="AV21" s="31">
        <v>116.62</v>
      </c>
      <c r="AW21" s="31">
        <v>219.52</v>
      </c>
      <c r="AX21" s="31">
        <v>823.2</v>
      </c>
      <c r="AY21" s="31">
        <v>0</v>
      </c>
      <c r="AZ21" s="31">
        <v>226.38</v>
      </c>
      <c r="BA21" s="31">
        <v>226.38</v>
      </c>
      <c r="BB21" s="31">
        <v>198.94</v>
      </c>
      <c r="BC21" s="31">
        <v>93.98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0.01</v>
      </c>
      <c r="BJ21" s="31">
        <v>0</v>
      </c>
      <c r="BK21" s="31">
        <v>0.43</v>
      </c>
      <c r="BL21" s="31">
        <v>0</v>
      </c>
      <c r="BM21" s="31">
        <v>0.23</v>
      </c>
      <c r="BN21" s="31">
        <v>0.01</v>
      </c>
      <c r="BO21" s="31">
        <v>0.03</v>
      </c>
      <c r="BP21" s="31">
        <v>0</v>
      </c>
      <c r="BQ21" s="31">
        <v>0</v>
      </c>
      <c r="BR21" s="31">
        <v>0</v>
      </c>
      <c r="BS21" s="31">
        <v>1.38</v>
      </c>
      <c r="BT21" s="31">
        <v>0</v>
      </c>
      <c r="BU21" s="31">
        <v>0</v>
      </c>
      <c r="BV21" s="31">
        <v>3.02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155.81</v>
      </c>
      <c r="CC21" s="32">
        <v>6.05</v>
      </c>
      <c r="CD21" s="32"/>
      <c r="CE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1</v>
      </c>
    </row>
    <row r="22" spans="1:95" s="31" customFormat="1" ht="31.5" x14ac:dyDescent="0.25">
      <c r="A22" s="28" t="str">
        <f>"37/10"</f>
        <v>37/10</v>
      </c>
      <c r="B22" s="29" t="s">
        <v>108</v>
      </c>
      <c r="C22" s="30" t="str">
        <f>"200"</f>
        <v>200</v>
      </c>
      <c r="D22" s="30">
        <v>0.5</v>
      </c>
      <c r="E22" s="30">
        <v>0</v>
      </c>
      <c r="F22" s="30">
        <v>0.21</v>
      </c>
      <c r="G22" s="30">
        <v>0</v>
      </c>
      <c r="H22" s="30">
        <v>16.88</v>
      </c>
      <c r="I22" s="30">
        <v>67.997299999999996</v>
      </c>
      <c r="J22" s="30">
        <v>0</v>
      </c>
      <c r="K22" s="30">
        <v>0</v>
      </c>
      <c r="L22" s="30">
        <v>0</v>
      </c>
      <c r="M22" s="30">
        <v>0</v>
      </c>
      <c r="N22" s="30">
        <v>16.88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0.01</v>
      </c>
      <c r="U22" s="30">
        <v>0.1</v>
      </c>
      <c r="V22" s="30">
        <v>0.3</v>
      </c>
      <c r="W22" s="30">
        <v>0.28999999999999998</v>
      </c>
      <c r="X22" s="30">
        <v>0</v>
      </c>
      <c r="Y22" s="30">
        <v>0</v>
      </c>
      <c r="Z22" s="30">
        <v>0.03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1">
        <v>0</v>
      </c>
      <c r="AK22" s="31">
        <v>0</v>
      </c>
      <c r="AL22" s="31">
        <v>0</v>
      </c>
      <c r="AM22" s="31">
        <v>0</v>
      </c>
      <c r="AN22" s="31">
        <v>0</v>
      </c>
      <c r="AO22" s="31">
        <v>0</v>
      </c>
      <c r="AP22" s="31">
        <v>0</v>
      </c>
      <c r="AQ22" s="31"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  <c r="BF22" s="31">
        <v>0</v>
      </c>
      <c r="BG22" s="31">
        <v>0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237.05</v>
      </c>
      <c r="CC22" s="32">
        <v>3.63</v>
      </c>
      <c r="CD22" s="32"/>
      <c r="CE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10</v>
      </c>
      <c r="CQ22" s="31">
        <v>0</v>
      </c>
    </row>
    <row r="23" spans="1:95" s="31" customFormat="1" ht="47.25" x14ac:dyDescent="0.25">
      <c r="A23" s="28" t="str">
        <f>"-"</f>
        <v>-</v>
      </c>
      <c r="B23" s="29" t="s">
        <v>109</v>
      </c>
      <c r="C23" s="30" t="str">
        <f>"40"</f>
        <v>40</v>
      </c>
      <c r="D23" s="30">
        <v>3.27</v>
      </c>
      <c r="E23" s="30">
        <v>0</v>
      </c>
      <c r="F23" s="30">
        <v>0.36</v>
      </c>
      <c r="G23" s="30">
        <v>0</v>
      </c>
      <c r="H23" s="30">
        <v>21.47</v>
      </c>
      <c r="I23" s="30">
        <v>97.870762855208795</v>
      </c>
      <c r="J23" s="30">
        <v>0</v>
      </c>
      <c r="K23" s="30">
        <v>0</v>
      </c>
      <c r="L23" s="30">
        <v>0</v>
      </c>
      <c r="M23" s="30">
        <v>0</v>
      </c>
      <c r="N23" s="30">
        <v>21.47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16.940000000000001</v>
      </c>
      <c r="X23" s="30">
        <v>0</v>
      </c>
      <c r="Y23" s="30">
        <v>0</v>
      </c>
      <c r="Z23" s="30">
        <v>0.85</v>
      </c>
      <c r="AA23" s="30">
        <v>0</v>
      </c>
      <c r="AB23" s="30">
        <v>0</v>
      </c>
      <c r="AC23" s="30">
        <v>0</v>
      </c>
      <c r="AD23" s="30">
        <v>0</v>
      </c>
      <c r="AE23" s="30">
        <v>0.14000000000000001</v>
      </c>
      <c r="AF23" s="30">
        <v>7.0000000000000007E-2</v>
      </c>
      <c r="AG23" s="30">
        <v>1.48</v>
      </c>
      <c r="AH23" s="30">
        <v>0</v>
      </c>
      <c r="AI23" s="30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17.25</v>
      </c>
      <c r="CC23" s="32">
        <v>0</v>
      </c>
      <c r="CD23" s="32"/>
      <c r="CE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0</v>
      </c>
    </row>
    <row r="24" spans="1:95" s="17" customFormat="1" ht="31.5" x14ac:dyDescent="0.25">
      <c r="A24" s="24" t="str">
        <f>"-"</f>
        <v>-</v>
      </c>
      <c r="B24" s="25" t="s">
        <v>110</v>
      </c>
      <c r="C24" s="26" t="str">
        <f>"40"</f>
        <v>40</v>
      </c>
      <c r="D24" s="26">
        <v>2.64</v>
      </c>
      <c r="E24" s="26">
        <v>0</v>
      </c>
      <c r="F24" s="26">
        <v>0.48</v>
      </c>
      <c r="G24" s="26">
        <v>0</v>
      </c>
      <c r="H24" s="26">
        <v>16.809999999999999</v>
      </c>
      <c r="I24" s="26">
        <v>78.734369187293694</v>
      </c>
      <c r="J24" s="26">
        <v>0</v>
      </c>
      <c r="K24" s="26">
        <v>0</v>
      </c>
      <c r="L24" s="26">
        <v>0</v>
      </c>
      <c r="M24" s="26">
        <v>0</v>
      </c>
      <c r="N24" s="26">
        <v>16.809999999999999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v>0</v>
      </c>
      <c r="AI24" s="26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17">
        <v>0</v>
      </c>
      <c r="AW24" s="17">
        <v>0</v>
      </c>
      <c r="AX24" s="17">
        <v>0</v>
      </c>
      <c r="AY24" s="17">
        <v>0</v>
      </c>
      <c r="AZ24" s="17">
        <v>0</v>
      </c>
      <c r="BA24" s="17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0</v>
      </c>
      <c r="BG24" s="17">
        <v>0</v>
      </c>
      <c r="BH24" s="17">
        <v>0</v>
      </c>
      <c r="BI24" s="17">
        <v>0</v>
      </c>
      <c r="BJ24" s="17">
        <v>0</v>
      </c>
      <c r="BK24" s="17">
        <v>0</v>
      </c>
      <c r="BL24" s="17">
        <v>0</v>
      </c>
      <c r="BM24" s="17">
        <v>0</v>
      </c>
      <c r="BN24" s="17">
        <v>0</v>
      </c>
      <c r="BO24" s="17">
        <v>0</v>
      </c>
      <c r="BP24" s="17">
        <v>0</v>
      </c>
      <c r="BQ24" s="17">
        <v>0</v>
      </c>
      <c r="BR24" s="17">
        <v>0</v>
      </c>
      <c r="BS24" s="17">
        <v>0</v>
      </c>
      <c r="BT24" s="17">
        <v>0</v>
      </c>
      <c r="BU24" s="17">
        <v>0</v>
      </c>
      <c r="BV24" s="17">
        <v>0</v>
      </c>
      <c r="BW24" s="17">
        <v>0</v>
      </c>
      <c r="BX24" s="17">
        <v>0</v>
      </c>
      <c r="BY24" s="17">
        <v>0</v>
      </c>
      <c r="BZ24" s="17">
        <v>0</v>
      </c>
      <c r="CA24" s="17">
        <v>0</v>
      </c>
      <c r="CB24" s="17">
        <v>16.77</v>
      </c>
      <c r="CC24" s="27">
        <v>0</v>
      </c>
      <c r="CD24" s="27"/>
      <c r="CE24" s="17">
        <v>0</v>
      </c>
      <c r="CG24" s="17">
        <v>0</v>
      </c>
      <c r="CH24" s="17">
        <v>0</v>
      </c>
      <c r="CI24" s="17">
        <v>0</v>
      </c>
      <c r="CJ24" s="17">
        <v>0</v>
      </c>
      <c r="CK24" s="17">
        <v>0</v>
      </c>
      <c r="CL24" s="17">
        <v>0</v>
      </c>
      <c r="CM24" s="17">
        <v>0</v>
      </c>
      <c r="CN24" s="17">
        <v>0</v>
      </c>
      <c r="CO24" s="17">
        <v>0</v>
      </c>
      <c r="CP24" s="17">
        <v>0</v>
      </c>
      <c r="CQ24" s="17">
        <v>0</v>
      </c>
    </row>
    <row r="25" spans="1:95" s="36" customFormat="1" x14ac:dyDescent="0.25">
      <c r="A25" s="33"/>
      <c r="B25" s="34" t="s">
        <v>111</v>
      </c>
      <c r="C25" s="35"/>
      <c r="D25" s="35">
        <v>32.36</v>
      </c>
      <c r="E25" s="35">
        <v>0.11</v>
      </c>
      <c r="F25" s="35">
        <v>17.03</v>
      </c>
      <c r="G25" s="35">
        <v>13.24</v>
      </c>
      <c r="H25" s="35">
        <v>126.05</v>
      </c>
      <c r="I25" s="35">
        <v>772.06</v>
      </c>
      <c r="J25" s="35">
        <v>2.37</v>
      </c>
      <c r="K25" s="35">
        <v>8.19</v>
      </c>
      <c r="L25" s="35">
        <v>0</v>
      </c>
      <c r="M25" s="35">
        <v>0</v>
      </c>
      <c r="N25" s="35">
        <v>67.86</v>
      </c>
      <c r="O25" s="35">
        <v>54.51</v>
      </c>
      <c r="P25" s="35">
        <v>3.69</v>
      </c>
      <c r="Q25" s="35">
        <v>0</v>
      </c>
      <c r="R25" s="35">
        <v>0</v>
      </c>
      <c r="S25" s="35">
        <v>0.21</v>
      </c>
      <c r="T25" s="35">
        <v>3.75</v>
      </c>
      <c r="U25" s="35">
        <v>971.3</v>
      </c>
      <c r="V25" s="35">
        <v>386.25</v>
      </c>
      <c r="W25" s="35">
        <v>57.07</v>
      </c>
      <c r="X25" s="35">
        <v>51.12</v>
      </c>
      <c r="Y25" s="35">
        <v>142.19</v>
      </c>
      <c r="Z25" s="35">
        <v>2.4700000000000002</v>
      </c>
      <c r="AA25" s="35">
        <v>6.88</v>
      </c>
      <c r="AB25" s="35">
        <v>902.3</v>
      </c>
      <c r="AC25" s="35">
        <v>173.79</v>
      </c>
      <c r="AD25" s="35">
        <v>5.97</v>
      </c>
      <c r="AE25" s="35">
        <v>0.28000000000000003</v>
      </c>
      <c r="AF25" s="35">
        <v>0.16</v>
      </c>
      <c r="AG25" s="35">
        <v>3.47</v>
      </c>
      <c r="AH25" s="35">
        <v>3.45</v>
      </c>
      <c r="AI25" s="35">
        <v>6.95</v>
      </c>
      <c r="AJ25" s="36">
        <v>0</v>
      </c>
      <c r="AK25" s="36">
        <v>0</v>
      </c>
      <c r="AL25" s="36">
        <v>0</v>
      </c>
      <c r="AM25" s="36">
        <v>484.84</v>
      </c>
      <c r="AN25" s="36">
        <v>240.32</v>
      </c>
      <c r="AO25" s="36">
        <v>120.91</v>
      </c>
      <c r="AP25" s="36">
        <v>206.55</v>
      </c>
      <c r="AQ25" s="36">
        <v>83.26</v>
      </c>
      <c r="AR25" s="36">
        <v>295.89999999999998</v>
      </c>
      <c r="AS25" s="36">
        <v>318.25</v>
      </c>
      <c r="AT25" s="36">
        <v>467.47</v>
      </c>
      <c r="AU25" s="36">
        <v>479.35</v>
      </c>
      <c r="AV25" s="36">
        <v>135.66</v>
      </c>
      <c r="AW25" s="36">
        <v>260.19</v>
      </c>
      <c r="AX25" s="36">
        <v>1003.7</v>
      </c>
      <c r="AY25" s="36">
        <v>0</v>
      </c>
      <c r="AZ25" s="36">
        <v>264.04000000000002</v>
      </c>
      <c r="BA25" s="36">
        <v>264.02999999999997</v>
      </c>
      <c r="BB25" s="36">
        <v>232.04</v>
      </c>
      <c r="BC25" s="36">
        <v>107.21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0.01</v>
      </c>
      <c r="BJ25" s="36">
        <v>0</v>
      </c>
      <c r="BK25" s="36">
        <v>0.92</v>
      </c>
      <c r="BL25" s="36">
        <v>0</v>
      </c>
      <c r="BM25" s="36">
        <v>0.54</v>
      </c>
      <c r="BN25" s="36">
        <v>0.04</v>
      </c>
      <c r="BO25" s="36">
        <v>0.09</v>
      </c>
      <c r="BP25" s="36">
        <v>0</v>
      </c>
      <c r="BQ25" s="36">
        <v>0</v>
      </c>
      <c r="BR25" s="36">
        <v>0</v>
      </c>
      <c r="BS25" s="36">
        <v>3.2</v>
      </c>
      <c r="BT25" s="36">
        <v>0</v>
      </c>
      <c r="BU25" s="36">
        <v>0</v>
      </c>
      <c r="BV25" s="36">
        <v>7.47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827.5</v>
      </c>
      <c r="CC25" s="15">
        <f>SUM($CC$17:$CC$24)</f>
        <v>56.02</v>
      </c>
      <c r="CD25" s="15">
        <f>$I$25/$I$30*100</f>
        <v>49.127919925168463</v>
      </c>
      <c r="CE25" s="36">
        <v>157.27000000000001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10</v>
      </c>
      <c r="CQ25" s="36">
        <v>2.4</v>
      </c>
    </row>
    <row r="26" spans="1:95" x14ac:dyDescent="0.25">
      <c r="B26" s="23" t="s">
        <v>112</v>
      </c>
    </row>
    <row r="27" spans="1:95" s="31" customFormat="1" ht="31.5" x14ac:dyDescent="0.25">
      <c r="A27" s="28" t="str">
        <f>"-"</f>
        <v>-</v>
      </c>
      <c r="B27" s="29" t="s">
        <v>113</v>
      </c>
      <c r="C27" s="30" t="str">
        <f>"100"</f>
        <v>100</v>
      </c>
      <c r="D27" s="30">
        <v>11.5</v>
      </c>
      <c r="E27" s="30">
        <v>0</v>
      </c>
      <c r="F27" s="30">
        <v>6.7</v>
      </c>
      <c r="G27" s="30">
        <v>0</v>
      </c>
      <c r="H27" s="30">
        <v>36.6</v>
      </c>
      <c r="I27" s="30">
        <v>245.38000000000002</v>
      </c>
      <c r="J27" s="30">
        <v>0</v>
      </c>
      <c r="K27" s="30">
        <v>0</v>
      </c>
      <c r="L27" s="30">
        <v>0</v>
      </c>
      <c r="M27" s="30">
        <v>0</v>
      </c>
      <c r="N27" s="30">
        <v>36.6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1">
        <v>0</v>
      </c>
      <c r="AK27" s="31">
        <v>0</v>
      </c>
      <c r="AL27" s="31">
        <v>0</v>
      </c>
      <c r="AM27" s="31">
        <v>0</v>
      </c>
      <c r="AN27" s="31">
        <v>0</v>
      </c>
      <c r="AO27" s="31">
        <v>0</v>
      </c>
      <c r="AP27" s="31">
        <v>0</v>
      </c>
      <c r="AQ27" s="31">
        <v>0</v>
      </c>
      <c r="AR27" s="31">
        <v>0</v>
      </c>
      <c r="AS27" s="31">
        <v>0</v>
      </c>
      <c r="AT27" s="31">
        <v>0</v>
      </c>
      <c r="AU27" s="31">
        <v>0</v>
      </c>
      <c r="AV27" s="31">
        <v>0</v>
      </c>
      <c r="AW27" s="31">
        <v>0</v>
      </c>
      <c r="AX27" s="31">
        <v>0</v>
      </c>
      <c r="AY27" s="31">
        <v>0</v>
      </c>
      <c r="AZ27" s="31">
        <v>0</v>
      </c>
      <c r="BA27" s="31">
        <v>0</v>
      </c>
      <c r="BB27" s="31">
        <v>0</v>
      </c>
      <c r="BC27" s="31">
        <v>0</v>
      </c>
      <c r="BD27" s="31">
        <v>0</v>
      </c>
      <c r="BE27" s="31">
        <v>0</v>
      </c>
      <c r="BF27" s="31">
        <v>0</v>
      </c>
      <c r="BG27" s="31">
        <v>0</v>
      </c>
      <c r="BH27" s="31">
        <v>0</v>
      </c>
      <c r="BI27" s="31">
        <v>0</v>
      </c>
      <c r="BJ27" s="31">
        <v>0</v>
      </c>
      <c r="BK27" s="31">
        <v>0</v>
      </c>
      <c r="BL27" s="31">
        <v>0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0</v>
      </c>
      <c r="BY27" s="31">
        <v>0</v>
      </c>
      <c r="BZ27" s="31">
        <v>0</v>
      </c>
      <c r="CA27" s="31">
        <v>0</v>
      </c>
      <c r="CB27" s="31">
        <v>0</v>
      </c>
      <c r="CC27" s="32">
        <v>0</v>
      </c>
      <c r="CD27" s="32"/>
      <c r="CE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0</v>
      </c>
      <c r="CM27" s="31">
        <v>0</v>
      </c>
      <c r="CN27" s="31">
        <v>0</v>
      </c>
      <c r="CO27" s="31">
        <v>0</v>
      </c>
      <c r="CP27" s="31">
        <v>0</v>
      </c>
      <c r="CQ27" s="31">
        <v>0</v>
      </c>
    </row>
    <row r="28" spans="1:95" s="17" customFormat="1" ht="47.25" x14ac:dyDescent="0.25">
      <c r="A28" s="24" t="str">
        <f>"32/10"</f>
        <v>32/10</v>
      </c>
      <c r="B28" s="25" t="s">
        <v>114</v>
      </c>
      <c r="C28" s="26" t="str">
        <f>"200"</f>
        <v>200</v>
      </c>
      <c r="D28" s="26">
        <v>3.12</v>
      </c>
      <c r="E28" s="26">
        <v>2.84</v>
      </c>
      <c r="F28" s="26">
        <v>3.2</v>
      </c>
      <c r="G28" s="26">
        <v>7.0000000000000007E-2</v>
      </c>
      <c r="H28" s="26">
        <v>14.38</v>
      </c>
      <c r="I28" s="26">
        <v>96.199326754391308</v>
      </c>
      <c r="J28" s="26">
        <v>2</v>
      </c>
      <c r="K28" s="26">
        <v>0</v>
      </c>
      <c r="L28" s="26">
        <v>0</v>
      </c>
      <c r="M28" s="26">
        <v>0</v>
      </c>
      <c r="N28" s="26">
        <v>14.38</v>
      </c>
      <c r="O28" s="26">
        <v>0</v>
      </c>
      <c r="P28" s="26">
        <v>0</v>
      </c>
      <c r="Q28" s="26">
        <v>0</v>
      </c>
      <c r="R28" s="26">
        <v>0</v>
      </c>
      <c r="S28" s="26">
        <v>0.1</v>
      </c>
      <c r="T28" s="26">
        <v>0.71</v>
      </c>
      <c r="U28" s="26">
        <v>49.51</v>
      </c>
      <c r="V28" s="26">
        <v>144.58000000000001</v>
      </c>
      <c r="W28" s="26">
        <v>116.48</v>
      </c>
      <c r="X28" s="26">
        <v>13.28</v>
      </c>
      <c r="Y28" s="26">
        <v>83.55</v>
      </c>
      <c r="Z28" s="26">
        <v>0.13</v>
      </c>
      <c r="AA28" s="26">
        <v>19.96</v>
      </c>
      <c r="AB28" s="26">
        <v>8.98</v>
      </c>
      <c r="AC28" s="26">
        <v>21.96</v>
      </c>
      <c r="AD28" s="26">
        <v>0</v>
      </c>
      <c r="AE28" s="26">
        <v>0.03</v>
      </c>
      <c r="AF28" s="26">
        <v>0.13</v>
      </c>
      <c r="AG28" s="26">
        <v>0.08</v>
      </c>
      <c r="AH28" s="26">
        <v>0.8</v>
      </c>
      <c r="AI28" s="26">
        <v>0.52</v>
      </c>
      <c r="AJ28" s="17">
        <v>0</v>
      </c>
      <c r="AK28" s="17">
        <v>159.46</v>
      </c>
      <c r="AL28" s="17">
        <v>157.5</v>
      </c>
      <c r="AM28" s="17">
        <v>270</v>
      </c>
      <c r="AN28" s="17">
        <v>217.17</v>
      </c>
      <c r="AO28" s="17">
        <v>72.39</v>
      </c>
      <c r="AP28" s="17">
        <v>127.17</v>
      </c>
      <c r="AQ28" s="17">
        <v>42.06</v>
      </c>
      <c r="AR28" s="17">
        <v>142.82</v>
      </c>
      <c r="AS28" s="17">
        <v>0</v>
      </c>
      <c r="AT28" s="17">
        <v>0</v>
      </c>
      <c r="AU28" s="17">
        <v>0</v>
      </c>
      <c r="AV28" s="17">
        <v>0</v>
      </c>
      <c r="AW28" s="17">
        <v>0</v>
      </c>
      <c r="AX28" s="17">
        <v>0</v>
      </c>
      <c r="AY28" s="17">
        <v>0</v>
      </c>
      <c r="AZ28" s="17">
        <v>0</v>
      </c>
      <c r="BA28" s="17">
        <v>0</v>
      </c>
      <c r="BB28" s="17">
        <v>180</v>
      </c>
      <c r="BC28" s="17">
        <v>25.43</v>
      </c>
      <c r="BD28" s="17">
        <v>0</v>
      </c>
      <c r="BE28" s="17">
        <v>0</v>
      </c>
      <c r="BF28" s="17">
        <v>0</v>
      </c>
      <c r="BG28" s="17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7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198.39</v>
      </c>
      <c r="CC28" s="27">
        <v>1.1000000000000001</v>
      </c>
      <c r="CD28" s="27"/>
      <c r="CE28" s="17">
        <v>21.46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10</v>
      </c>
      <c r="CQ28" s="17">
        <v>0</v>
      </c>
    </row>
    <row r="29" spans="1:95" s="36" customFormat="1" ht="31.5" x14ac:dyDescent="0.25">
      <c r="A29" s="33"/>
      <c r="B29" s="34" t="s">
        <v>115</v>
      </c>
      <c r="C29" s="35"/>
      <c r="D29" s="35">
        <v>14.62</v>
      </c>
      <c r="E29" s="35">
        <v>2.84</v>
      </c>
      <c r="F29" s="35">
        <v>9.9</v>
      </c>
      <c r="G29" s="35">
        <v>7.0000000000000007E-2</v>
      </c>
      <c r="H29" s="35">
        <v>50.98</v>
      </c>
      <c r="I29" s="35">
        <v>341.58</v>
      </c>
      <c r="J29" s="35">
        <v>2</v>
      </c>
      <c r="K29" s="35">
        <v>0</v>
      </c>
      <c r="L29" s="35">
        <v>0</v>
      </c>
      <c r="M29" s="35">
        <v>0</v>
      </c>
      <c r="N29" s="35">
        <v>50.98</v>
      </c>
      <c r="O29" s="35">
        <v>0</v>
      </c>
      <c r="P29" s="35">
        <v>0</v>
      </c>
      <c r="Q29" s="35">
        <v>0</v>
      </c>
      <c r="R29" s="35">
        <v>0</v>
      </c>
      <c r="S29" s="35">
        <v>0.1</v>
      </c>
      <c r="T29" s="35">
        <v>0.71</v>
      </c>
      <c r="U29" s="35">
        <v>49.51</v>
      </c>
      <c r="V29" s="35">
        <v>144.58000000000001</v>
      </c>
      <c r="W29" s="35">
        <v>116.48</v>
      </c>
      <c r="X29" s="35">
        <v>13.28</v>
      </c>
      <c r="Y29" s="35">
        <v>83.55</v>
      </c>
      <c r="Z29" s="35">
        <v>0.13</v>
      </c>
      <c r="AA29" s="35">
        <v>19.96</v>
      </c>
      <c r="AB29" s="35">
        <v>8.98</v>
      </c>
      <c r="AC29" s="35">
        <v>21.96</v>
      </c>
      <c r="AD29" s="35">
        <v>0</v>
      </c>
      <c r="AE29" s="35">
        <v>0.03</v>
      </c>
      <c r="AF29" s="35">
        <v>0.13</v>
      </c>
      <c r="AG29" s="35">
        <v>0.08</v>
      </c>
      <c r="AH29" s="35">
        <v>0.8</v>
      </c>
      <c r="AI29" s="35">
        <v>0.52</v>
      </c>
      <c r="AJ29" s="36">
        <v>0</v>
      </c>
      <c r="AK29" s="36">
        <v>159.46</v>
      </c>
      <c r="AL29" s="36">
        <v>157.5</v>
      </c>
      <c r="AM29" s="36">
        <v>270</v>
      </c>
      <c r="AN29" s="36">
        <v>217.17</v>
      </c>
      <c r="AO29" s="36">
        <v>72.39</v>
      </c>
      <c r="AP29" s="36">
        <v>127.17</v>
      </c>
      <c r="AQ29" s="36">
        <v>42.06</v>
      </c>
      <c r="AR29" s="36">
        <v>142.82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180</v>
      </c>
      <c r="BC29" s="36">
        <v>25.43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198.39</v>
      </c>
      <c r="CC29" s="15">
        <f>SUM($CC$26:$CC$28)</f>
        <v>1.1000000000000001</v>
      </c>
      <c r="CD29" s="15">
        <f>$I$29/$I$30*100</f>
        <v>21.735506162784038</v>
      </c>
      <c r="CE29" s="36">
        <v>21.46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10</v>
      </c>
      <c r="CQ29" s="36">
        <v>0</v>
      </c>
    </row>
    <row r="30" spans="1:95" s="36" customFormat="1" x14ac:dyDescent="0.25">
      <c r="A30" s="33"/>
      <c r="B30" s="34" t="s">
        <v>116</v>
      </c>
      <c r="C30" s="35"/>
      <c r="D30" s="35">
        <v>59.2</v>
      </c>
      <c r="E30" s="35">
        <v>8.4700000000000006</v>
      </c>
      <c r="F30" s="35">
        <v>45</v>
      </c>
      <c r="G30" s="35">
        <v>13.85</v>
      </c>
      <c r="H30" s="35">
        <v>241.2</v>
      </c>
      <c r="I30" s="35">
        <v>1571.53</v>
      </c>
      <c r="J30" s="35">
        <v>13.85</v>
      </c>
      <c r="K30" s="35">
        <v>8.4700000000000006</v>
      </c>
      <c r="L30" s="35">
        <v>0</v>
      </c>
      <c r="M30" s="35">
        <v>0</v>
      </c>
      <c r="N30" s="35">
        <v>156.79</v>
      </c>
      <c r="O30" s="35">
        <v>77.73</v>
      </c>
      <c r="P30" s="35">
        <v>6.68</v>
      </c>
      <c r="Q30" s="35">
        <v>0</v>
      </c>
      <c r="R30" s="35">
        <v>0</v>
      </c>
      <c r="S30" s="35">
        <v>0.63</v>
      </c>
      <c r="T30" s="35">
        <v>6.87</v>
      </c>
      <c r="U30" s="35">
        <v>1509.21</v>
      </c>
      <c r="V30" s="35">
        <v>719.34</v>
      </c>
      <c r="W30" s="35">
        <v>410.06</v>
      </c>
      <c r="X30" s="35">
        <v>98.25</v>
      </c>
      <c r="Y30" s="35">
        <v>481.97</v>
      </c>
      <c r="Z30" s="35">
        <v>3.46</v>
      </c>
      <c r="AA30" s="35">
        <v>117.06</v>
      </c>
      <c r="AB30" s="35">
        <v>977.09</v>
      </c>
      <c r="AC30" s="35">
        <v>313.66000000000003</v>
      </c>
      <c r="AD30" s="35">
        <v>6.72</v>
      </c>
      <c r="AE30" s="35">
        <v>0.42</v>
      </c>
      <c r="AF30" s="35">
        <v>0.47</v>
      </c>
      <c r="AG30" s="35">
        <v>4.51</v>
      </c>
      <c r="AH30" s="35">
        <v>7.61</v>
      </c>
      <c r="AI30" s="35">
        <v>7.96</v>
      </c>
      <c r="AJ30" s="36">
        <v>0</v>
      </c>
      <c r="AK30" s="36">
        <v>472.66</v>
      </c>
      <c r="AL30" s="36">
        <v>421.1</v>
      </c>
      <c r="AM30" s="36">
        <v>1434.25</v>
      </c>
      <c r="AN30" s="36">
        <v>947.88</v>
      </c>
      <c r="AO30" s="36">
        <v>377.23</v>
      </c>
      <c r="AP30" s="36">
        <v>642.26</v>
      </c>
      <c r="AQ30" s="36">
        <v>289.54000000000002</v>
      </c>
      <c r="AR30" s="36">
        <v>907.13</v>
      </c>
      <c r="AS30" s="36">
        <v>564.1</v>
      </c>
      <c r="AT30" s="36">
        <v>757.84</v>
      </c>
      <c r="AU30" s="36">
        <v>909.18</v>
      </c>
      <c r="AV30" s="36">
        <v>308.51</v>
      </c>
      <c r="AW30" s="36">
        <v>477.16</v>
      </c>
      <c r="AX30" s="36">
        <v>2534.19</v>
      </c>
      <c r="AY30" s="36">
        <v>0</v>
      </c>
      <c r="AZ30" s="36">
        <v>1087.43</v>
      </c>
      <c r="BA30" s="36">
        <v>569.13</v>
      </c>
      <c r="BB30" s="36">
        <v>832.16</v>
      </c>
      <c r="BC30" s="36">
        <v>253.76</v>
      </c>
      <c r="BD30" s="36">
        <v>0.39</v>
      </c>
      <c r="BE30" s="36">
        <v>0.1</v>
      </c>
      <c r="BF30" s="36">
        <v>0.12</v>
      </c>
      <c r="BG30" s="36">
        <v>0.33</v>
      </c>
      <c r="BH30" s="36">
        <v>0.41</v>
      </c>
      <c r="BI30" s="36">
        <v>1.24</v>
      </c>
      <c r="BJ30" s="36">
        <v>0.05</v>
      </c>
      <c r="BK30" s="36">
        <v>4.34</v>
      </c>
      <c r="BL30" s="36">
        <v>0.01</v>
      </c>
      <c r="BM30" s="36">
        <v>1.52</v>
      </c>
      <c r="BN30" s="36">
        <v>0.05</v>
      </c>
      <c r="BO30" s="36">
        <v>0.09</v>
      </c>
      <c r="BP30" s="36">
        <v>0</v>
      </c>
      <c r="BQ30" s="36">
        <v>0.15</v>
      </c>
      <c r="BR30" s="36">
        <v>0.39</v>
      </c>
      <c r="BS30" s="36">
        <v>6.22</v>
      </c>
      <c r="BT30" s="36">
        <v>0</v>
      </c>
      <c r="BU30" s="36">
        <v>0</v>
      </c>
      <c r="BV30" s="36">
        <v>7.64</v>
      </c>
      <c r="BW30" s="36">
        <v>0.01</v>
      </c>
      <c r="BX30" s="36">
        <v>0</v>
      </c>
      <c r="BY30" s="36">
        <v>0</v>
      </c>
      <c r="BZ30" s="36">
        <v>0</v>
      </c>
      <c r="CA30" s="36">
        <v>0</v>
      </c>
      <c r="CB30" s="36">
        <v>1417.67</v>
      </c>
      <c r="CC30" s="15">
        <v>67.599999999999994</v>
      </c>
      <c r="CD30" s="15"/>
      <c r="CE30" s="36">
        <v>279.91000000000003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34</v>
      </c>
      <c r="CQ30" s="36">
        <v>3.2</v>
      </c>
    </row>
    <row r="31" spans="1:95" ht="47.25" x14ac:dyDescent="0.25">
      <c r="B31" s="8" t="s">
        <v>117</v>
      </c>
      <c r="D31" s="10">
        <v>57.75</v>
      </c>
      <c r="E31" s="10">
        <v>0</v>
      </c>
      <c r="F31" s="10">
        <v>59.25</v>
      </c>
      <c r="G31" s="10">
        <v>0</v>
      </c>
      <c r="H31" s="10">
        <v>251.25</v>
      </c>
      <c r="I31" s="10">
        <v>1762.5</v>
      </c>
      <c r="W31" s="10">
        <v>825</v>
      </c>
      <c r="X31" s="10">
        <v>187.5</v>
      </c>
      <c r="Y31" s="10">
        <v>1237.5</v>
      </c>
      <c r="Z31" s="10">
        <v>9</v>
      </c>
      <c r="AB31" s="10">
        <v>0</v>
      </c>
      <c r="AC31" s="10">
        <v>525</v>
      </c>
      <c r="AD31" s="10">
        <v>0</v>
      </c>
      <c r="AE31" s="10">
        <v>0.89999999999999991</v>
      </c>
      <c r="AI31" s="10">
        <v>45</v>
      </c>
    </row>
    <row r="32" spans="1:95" x14ac:dyDescent="0.25">
      <c r="B32" s="8" t="s">
        <v>118</v>
      </c>
      <c r="D32" s="10">
        <f>D30-D31</f>
        <v>1.4500000000000028</v>
      </c>
      <c r="E32" s="10">
        <f>E30-E31</f>
        <v>8.4700000000000006</v>
      </c>
      <c r="F32" s="10">
        <f>F30-F31</f>
        <v>-14.25</v>
      </c>
      <c r="G32" s="10">
        <f>G30-G31</f>
        <v>13.85</v>
      </c>
      <c r="H32" s="10">
        <f>H30-H31</f>
        <v>-10.050000000000011</v>
      </c>
      <c r="I32" s="10">
        <f>I30-I31</f>
        <v>-190.97000000000003</v>
      </c>
      <c r="W32" s="10">
        <f>W30-W31</f>
        <v>-414.94</v>
      </c>
      <c r="X32" s="10">
        <f>X30-X31</f>
        <v>-89.25</v>
      </c>
      <c r="Y32" s="10">
        <f>Y30-Y31</f>
        <v>-755.53</v>
      </c>
      <c r="Z32" s="10">
        <f>Z30-Z31</f>
        <v>-5.54</v>
      </c>
      <c r="AA32" s="10">
        <f>AA30-AA31</f>
        <v>117.06</v>
      </c>
      <c r="AB32" s="10">
        <f>AB30-AB31</f>
        <v>977.09</v>
      </c>
      <c r="AC32" s="10">
        <f>AC30-AC31</f>
        <v>-211.33999999999997</v>
      </c>
      <c r="AD32" s="10">
        <f>AD30-AD31</f>
        <v>6.72</v>
      </c>
      <c r="AE32" s="10">
        <f>AE30-AE31</f>
        <v>-0.47999999999999993</v>
      </c>
      <c r="AI32" s="10">
        <f>AI30-AI31</f>
        <v>-37.04</v>
      </c>
    </row>
    <row r="33" spans="2:8" ht="31.5" x14ac:dyDescent="0.25">
      <c r="B33" s="8" t="s">
        <v>119</v>
      </c>
      <c r="D33" s="10">
        <v>15</v>
      </c>
      <c r="F33" s="10">
        <v>26</v>
      </c>
      <c r="H33" s="10">
        <v>59</v>
      </c>
    </row>
    <row r="44" spans="2:8" ht="31.5" x14ac:dyDescent="0.25">
      <c r="B44" s="8" t="s">
        <v>89</v>
      </c>
    </row>
    <row r="45" spans="2:8" x14ac:dyDescent="0.25">
      <c r="B45" s="8" t="s">
        <v>90</v>
      </c>
    </row>
    <row r="46" spans="2:8" ht="31.5" x14ac:dyDescent="0.25">
      <c r="B46" s="8" t="s">
        <v>91</v>
      </c>
    </row>
    <row r="47" spans="2:8" x14ac:dyDescent="0.25">
      <c r="B47" s="8" t="s">
        <v>92</v>
      </c>
    </row>
  </sheetData>
  <mergeCells count="13">
    <mergeCell ref="D8:E8"/>
    <mergeCell ref="CD8:CD9"/>
    <mergeCell ref="CC8:CC9"/>
    <mergeCell ref="A2:CD2"/>
    <mergeCell ref="A6:C6"/>
    <mergeCell ref="W8:Z8"/>
    <mergeCell ref="F8:G8"/>
    <mergeCell ref="H8:H9"/>
    <mergeCell ref="I8:I9"/>
    <mergeCell ref="A8:A9"/>
    <mergeCell ref="B8:B9"/>
    <mergeCell ref="AI8:AI9"/>
    <mergeCell ref="C8:C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5" sqref="J5"/>
    </sheetView>
  </sheetViews>
  <sheetFormatPr defaultRowHeight="15" x14ac:dyDescent="0.25"/>
  <cols>
    <col min="1" max="1" width="12.140625" style="37" customWidth="1"/>
    <col min="2" max="2" width="11.5703125" style="37" customWidth="1"/>
    <col min="3" max="3" width="8" style="37" customWidth="1"/>
    <col min="4" max="4" width="41.5703125" style="37" customWidth="1"/>
    <col min="5" max="5" width="10.140625" style="84" customWidth="1"/>
    <col min="6" max="6" width="9.140625" style="37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6384" width="9.140625" style="37"/>
  </cols>
  <sheetData>
    <row r="1" spans="1:10" x14ac:dyDescent="0.25">
      <c r="A1" s="37" t="s">
        <v>120</v>
      </c>
      <c r="B1" s="38" t="s">
        <v>121</v>
      </c>
      <c r="C1" s="39"/>
      <c r="D1" s="40"/>
      <c r="E1" s="37" t="s">
        <v>122</v>
      </c>
      <c r="F1" s="41"/>
      <c r="I1" s="37" t="s">
        <v>123</v>
      </c>
      <c r="J1" s="42" t="s">
        <v>165</v>
      </c>
    </row>
    <row r="2" spans="1:10" ht="7.5" customHeight="1" thickBot="1" x14ac:dyDescent="0.3">
      <c r="E2" s="37"/>
    </row>
    <row r="3" spans="1:10" ht="15.75" thickBot="1" x14ac:dyDescent="0.3">
      <c r="A3" s="43" t="s">
        <v>124</v>
      </c>
      <c r="B3" s="44" t="s">
        <v>125</v>
      </c>
      <c r="C3" s="44" t="s">
        <v>126</v>
      </c>
      <c r="D3" s="44" t="s">
        <v>127</v>
      </c>
      <c r="E3" s="44" t="s">
        <v>128</v>
      </c>
      <c r="F3" s="44" t="s">
        <v>129</v>
      </c>
      <c r="G3" s="44" t="s">
        <v>130</v>
      </c>
      <c r="H3" s="44" t="s">
        <v>131</v>
      </c>
      <c r="I3" s="44" t="s">
        <v>132</v>
      </c>
      <c r="J3" s="45" t="s">
        <v>133</v>
      </c>
    </row>
    <row r="4" spans="1:10" ht="30" x14ac:dyDescent="0.25">
      <c r="A4" s="46" t="s">
        <v>96</v>
      </c>
      <c r="B4" s="47" t="s">
        <v>134</v>
      </c>
      <c r="C4" s="85" t="s">
        <v>150</v>
      </c>
      <c r="D4" s="49" t="s">
        <v>97</v>
      </c>
      <c r="E4" s="50" t="s">
        <v>151</v>
      </c>
      <c r="F4" s="51">
        <v>3.35</v>
      </c>
      <c r="G4" s="52">
        <v>203.96303704150384</v>
      </c>
      <c r="H4" s="52">
        <v>5.95</v>
      </c>
      <c r="I4" s="52">
        <v>5.6</v>
      </c>
      <c r="J4" s="53">
        <v>33.64</v>
      </c>
    </row>
    <row r="5" spans="1:10" x14ac:dyDescent="0.25">
      <c r="A5" s="54"/>
      <c r="B5" s="55"/>
      <c r="C5" s="86" t="s">
        <v>152</v>
      </c>
      <c r="D5" s="56" t="s">
        <v>98</v>
      </c>
      <c r="E5" s="41" t="s">
        <v>153</v>
      </c>
      <c r="F5" s="57">
        <v>4.32</v>
      </c>
      <c r="G5" s="58">
        <v>61.944000000000003</v>
      </c>
      <c r="H5" s="58">
        <v>3.16</v>
      </c>
      <c r="I5" s="58">
        <v>5.4</v>
      </c>
      <c r="J5" s="59">
        <v>0</v>
      </c>
    </row>
    <row r="6" spans="1:10" x14ac:dyDescent="0.25">
      <c r="A6" s="54"/>
      <c r="B6" s="60" t="s">
        <v>135</v>
      </c>
      <c r="C6" s="86" t="s">
        <v>154</v>
      </c>
      <c r="D6" s="56" t="s">
        <v>99</v>
      </c>
      <c r="E6" s="41" t="s">
        <v>151</v>
      </c>
      <c r="F6" s="57">
        <v>0.64</v>
      </c>
      <c r="G6" s="58">
        <v>37.802231999999989</v>
      </c>
      <c r="H6" s="58">
        <v>0.08</v>
      </c>
      <c r="I6" s="58">
        <v>0.02</v>
      </c>
      <c r="J6" s="59">
        <v>9.84</v>
      </c>
    </row>
    <row r="7" spans="1:10" x14ac:dyDescent="0.25">
      <c r="A7" s="54"/>
      <c r="B7" s="60" t="s">
        <v>136</v>
      </c>
      <c r="C7" s="86" t="s">
        <v>152</v>
      </c>
      <c r="D7" s="56" t="s">
        <v>100</v>
      </c>
      <c r="E7" s="41" t="s">
        <v>155</v>
      </c>
      <c r="F7" s="57">
        <v>2.17</v>
      </c>
      <c r="G7" s="58">
        <v>52.327800000000003</v>
      </c>
      <c r="H7" s="58">
        <v>0.04</v>
      </c>
      <c r="I7" s="58">
        <v>5.78</v>
      </c>
      <c r="J7" s="59">
        <v>0.06</v>
      </c>
    </row>
    <row r="8" spans="1:10" x14ac:dyDescent="0.25">
      <c r="A8" s="54"/>
      <c r="B8" s="60" t="s">
        <v>137</v>
      </c>
      <c r="C8" s="86" t="s">
        <v>152</v>
      </c>
      <c r="D8" s="56" t="s">
        <v>101</v>
      </c>
      <c r="E8" s="41" t="s">
        <v>156</v>
      </c>
      <c r="F8" s="57">
        <v>0</v>
      </c>
      <c r="G8" s="58">
        <v>101.85000000000009</v>
      </c>
      <c r="H8" s="58">
        <v>3.01</v>
      </c>
      <c r="I8" s="58">
        <v>1.27</v>
      </c>
      <c r="J8" s="59">
        <v>20.64</v>
      </c>
    </row>
    <row r="9" spans="1:10" x14ac:dyDescent="0.25">
      <c r="A9" s="54"/>
      <c r="B9" s="55"/>
      <c r="C9" s="55"/>
      <c r="D9" s="56"/>
      <c r="E9" s="41"/>
      <c r="F9" s="57"/>
      <c r="G9" s="58"/>
      <c r="H9" s="58"/>
      <c r="I9" s="58"/>
      <c r="J9" s="59"/>
    </row>
    <row r="10" spans="1:10" ht="15.75" thickBot="1" x14ac:dyDescent="0.3">
      <c r="A10" s="61"/>
      <c r="B10" s="62"/>
      <c r="C10" s="62"/>
      <c r="D10" s="63"/>
      <c r="E10" s="64"/>
      <c r="F10" s="65"/>
      <c r="G10" s="66"/>
      <c r="H10" s="66"/>
      <c r="I10" s="66"/>
      <c r="J10" s="67"/>
    </row>
    <row r="11" spans="1:10" x14ac:dyDescent="0.25">
      <c r="A11" s="46" t="s">
        <v>138</v>
      </c>
      <c r="B11" s="68" t="s">
        <v>137</v>
      </c>
      <c r="C11" s="48"/>
      <c r="D11" s="49"/>
      <c r="E11" s="50"/>
      <c r="F11" s="51"/>
      <c r="G11" s="52"/>
      <c r="H11" s="52"/>
      <c r="I11" s="52"/>
      <c r="J11" s="53"/>
    </row>
    <row r="12" spans="1:10" x14ac:dyDescent="0.25">
      <c r="A12" s="54"/>
      <c r="B12" s="55"/>
      <c r="C12" s="55"/>
      <c r="D12" s="56"/>
      <c r="E12" s="41"/>
      <c r="F12" s="57"/>
      <c r="G12" s="58"/>
      <c r="H12" s="58"/>
      <c r="I12" s="58"/>
      <c r="J12" s="59"/>
    </row>
    <row r="13" spans="1:10" ht="15.75" thickBot="1" x14ac:dyDescent="0.3">
      <c r="A13" s="61"/>
      <c r="B13" s="62"/>
      <c r="C13" s="62"/>
      <c r="D13" s="63"/>
      <c r="E13" s="64"/>
      <c r="F13" s="65"/>
      <c r="G13" s="66"/>
      <c r="H13" s="66"/>
      <c r="I13" s="66"/>
      <c r="J13" s="67"/>
    </row>
    <row r="14" spans="1:10" x14ac:dyDescent="0.25">
      <c r="A14" s="54" t="s">
        <v>103</v>
      </c>
      <c r="B14" s="69" t="s">
        <v>139</v>
      </c>
      <c r="C14" s="87" t="s">
        <v>157</v>
      </c>
      <c r="D14" s="71" t="s">
        <v>104</v>
      </c>
      <c r="E14" s="72" t="s">
        <v>158</v>
      </c>
      <c r="F14" s="73">
        <v>11.48</v>
      </c>
      <c r="G14" s="74">
        <v>46.968535019242992</v>
      </c>
      <c r="H14" s="74">
        <v>2.52</v>
      </c>
      <c r="I14" s="74">
        <v>2.62</v>
      </c>
      <c r="J14" s="75">
        <v>3.51</v>
      </c>
    </row>
    <row r="15" spans="1:10" x14ac:dyDescent="0.25">
      <c r="A15" s="54"/>
      <c r="B15" s="60" t="s">
        <v>140</v>
      </c>
      <c r="C15" s="86" t="s">
        <v>159</v>
      </c>
      <c r="D15" s="56" t="s">
        <v>105</v>
      </c>
      <c r="E15" s="41" t="s">
        <v>151</v>
      </c>
      <c r="F15" s="57">
        <v>5.99</v>
      </c>
      <c r="G15" s="58">
        <v>96.592363778164284</v>
      </c>
      <c r="H15" s="58">
        <v>1.68</v>
      </c>
      <c r="I15" s="58">
        <v>5.59</v>
      </c>
      <c r="J15" s="59">
        <v>10.57</v>
      </c>
    </row>
    <row r="16" spans="1:10" x14ac:dyDescent="0.25">
      <c r="A16" s="54"/>
      <c r="B16" s="60" t="s">
        <v>141</v>
      </c>
      <c r="C16" s="86" t="s">
        <v>160</v>
      </c>
      <c r="D16" s="56" t="s">
        <v>106</v>
      </c>
      <c r="E16" s="41" t="s">
        <v>158</v>
      </c>
      <c r="F16" s="57">
        <v>28.87</v>
      </c>
      <c r="G16" s="58">
        <v>109.88297141194538</v>
      </c>
      <c r="H16" s="58">
        <v>16.940000000000001</v>
      </c>
      <c r="I16" s="58">
        <v>2.21</v>
      </c>
      <c r="J16" s="59">
        <v>5.86</v>
      </c>
    </row>
    <row r="17" spans="1:10" x14ac:dyDescent="0.25">
      <c r="A17" s="54"/>
      <c r="B17" s="60" t="s">
        <v>142</v>
      </c>
      <c r="C17" s="86" t="s">
        <v>161</v>
      </c>
      <c r="D17" s="56" t="s">
        <v>107</v>
      </c>
      <c r="E17" s="41" t="s">
        <v>151</v>
      </c>
      <c r="F17" s="57">
        <v>6.05</v>
      </c>
      <c r="G17" s="58">
        <v>274.01451000000003</v>
      </c>
      <c r="H17" s="58">
        <v>4.8</v>
      </c>
      <c r="I17" s="58">
        <v>5.58</v>
      </c>
      <c r="J17" s="59">
        <v>50.95</v>
      </c>
    </row>
    <row r="18" spans="1:10" x14ac:dyDescent="0.25">
      <c r="A18" s="54"/>
      <c r="B18" s="60" t="s">
        <v>143</v>
      </c>
      <c r="C18" s="86" t="s">
        <v>162</v>
      </c>
      <c r="D18" s="56" t="s">
        <v>108</v>
      </c>
      <c r="E18" s="41" t="s">
        <v>151</v>
      </c>
      <c r="F18" s="57">
        <v>3.63</v>
      </c>
      <c r="G18" s="58">
        <v>67.997299999999996</v>
      </c>
      <c r="H18" s="58">
        <v>0.5</v>
      </c>
      <c r="I18" s="58">
        <v>0.21</v>
      </c>
      <c r="J18" s="59">
        <v>16.88</v>
      </c>
    </row>
    <row r="19" spans="1:10" x14ac:dyDescent="0.25">
      <c r="A19" s="54"/>
      <c r="B19" s="60" t="s">
        <v>144</v>
      </c>
      <c r="C19" s="86" t="s">
        <v>152</v>
      </c>
      <c r="D19" s="56" t="s">
        <v>109</v>
      </c>
      <c r="E19" s="41" t="s">
        <v>156</v>
      </c>
      <c r="F19" s="57">
        <v>0</v>
      </c>
      <c r="G19" s="58">
        <v>97.870762855208795</v>
      </c>
      <c r="H19" s="58">
        <v>3.27</v>
      </c>
      <c r="I19" s="58">
        <v>0.36</v>
      </c>
      <c r="J19" s="59">
        <v>21.47</v>
      </c>
    </row>
    <row r="20" spans="1:10" x14ac:dyDescent="0.25">
      <c r="A20" s="54"/>
      <c r="B20" s="60" t="s">
        <v>145</v>
      </c>
      <c r="C20" s="86" t="s">
        <v>152</v>
      </c>
      <c r="D20" s="56" t="s">
        <v>110</v>
      </c>
      <c r="E20" s="41" t="s">
        <v>156</v>
      </c>
      <c r="F20" s="57">
        <v>0</v>
      </c>
      <c r="G20" s="58">
        <v>78.734369187293694</v>
      </c>
      <c r="H20" s="58">
        <v>2.64</v>
      </c>
      <c r="I20" s="58">
        <v>0.48</v>
      </c>
      <c r="J20" s="59">
        <v>16.809999999999999</v>
      </c>
    </row>
    <row r="21" spans="1:10" x14ac:dyDescent="0.25">
      <c r="A21" s="54"/>
      <c r="B21" s="76"/>
      <c r="C21" s="76"/>
      <c r="D21" s="77"/>
      <c r="E21" s="78"/>
      <c r="F21" s="79"/>
      <c r="G21" s="80"/>
      <c r="H21" s="80"/>
      <c r="I21" s="80"/>
      <c r="J21" s="81"/>
    </row>
    <row r="22" spans="1:10" ht="15.75" thickBot="1" x14ac:dyDescent="0.3">
      <c r="A22" s="61"/>
      <c r="B22" s="62"/>
      <c r="C22" s="62"/>
      <c r="D22" s="63"/>
      <c r="E22" s="64"/>
      <c r="F22" s="65"/>
      <c r="G22" s="66"/>
      <c r="H22" s="66"/>
      <c r="I22" s="66"/>
      <c r="J22" s="67"/>
    </row>
    <row r="23" spans="1:10" x14ac:dyDescent="0.25">
      <c r="A23" s="46" t="s">
        <v>112</v>
      </c>
      <c r="B23" s="68" t="s">
        <v>146</v>
      </c>
      <c r="C23" s="85" t="s">
        <v>152</v>
      </c>
      <c r="D23" s="49" t="s">
        <v>113</v>
      </c>
      <c r="E23" s="50" t="s">
        <v>163</v>
      </c>
      <c r="F23" s="51">
        <v>0</v>
      </c>
      <c r="G23" s="52">
        <v>245.38000000000002</v>
      </c>
      <c r="H23" s="52">
        <v>11.5</v>
      </c>
      <c r="I23" s="52">
        <v>6.7</v>
      </c>
      <c r="J23" s="53">
        <v>36.6</v>
      </c>
    </row>
    <row r="24" spans="1:10" x14ac:dyDescent="0.25">
      <c r="A24" s="54"/>
      <c r="B24" s="82" t="s">
        <v>143</v>
      </c>
      <c r="C24" s="86" t="s">
        <v>164</v>
      </c>
      <c r="D24" s="56" t="s">
        <v>114</v>
      </c>
      <c r="E24" s="41" t="s">
        <v>151</v>
      </c>
      <c r="F24" s="57">
        <v>1.1000000000000001</v>
      </c>
      <c r="G24" s="58">
        <v>96.199326754391308</v>
      </c>
      <c r="H24" s="58">
        <v>3.12</v>
      </c>
      <c r="I24" s="58">
        <v>3.2</v>
      </c>
      <c r="J24" s="59">
        <v>14.38</v>
      </c>
    </row>
    <row r="25" spans="1:10" x14ac:dyDescent="0.25">
      <c r="A25" s="54"/>
      <c r="B25" s="76"/>
      <c r="C25" s="76"/>
      <c r="D25" s="77"/>
      <c r="E25" s="78"/>
      <c r="F25" s="79"/>
      <c r="G25" s="80"/>
      <c r="H25" s="80"/>
      <c r="I25" s="80"/>
      <c r="J25" s="81"/>
    </row>
    <row r="26" spans="1:10" ht="15.75" thickBot="1" x14ac:dyDescent="0.3">
      <c r="A26" s="61"/>
      <c r="B26" s="62"/>
      <c r="C26" s="62"/>
      <c r="D26" s="63"/>
      <c r="E26" s="64"/>
      <c r="F26" s="65"/>
      <c r="G26" s="66"/>
      <c r="H26" s="66"/>
      <c r="I26" s="66"/>
      <c r="J26" s="67"/>
    </row>
    <row r="27" spans="1:10" x14ac:dyDescent="0.25">
      <c r="A27" s="54" t="s">
        <v>147</v>
      </c>
      <c r="B27" s="47" t="s">
        <v>134</v>
      </c>
      <c r="C27" s="70"/>
      <c r="D27" s="71"/>
      <c r="E27" s="72"/>
      <c r="F27" s="73"/>
      <c r="G27" s="74"/>
      <c r="H27" s="74"/>
      <c r="I27" s="74"/>
      <c r="J27" s="75"/>
    </row>
    <row r="28" spans="1:10" x14ac:dyDescent="0.25">
      <c r="A28" s="54"/>
      <c r="B28" s="60" t="s">
        <v>142</v>
      </c>
      <c r="C28" s="55"/>
      <c r="D28" s="56"/>
      <c r="E28" s="41"/>
      <c r="F28" s="57"/>
      <c r="G28" s="58"/>
      <c r="H28" s="58"/>
      <c r="I28" s="58"/>
      <c r="J28" s="59"/>
    </row>
    <row r="29" spans="1:10" x14ac:dyDescent="0.25">
      <c r="A29" s="54"/>
      <c r="B29" s="60" t="s">
        <v>143</v>
      </c>
      <c r="C29" s="55"/>
      <c r="D29" s="56"/>
      <c r="E29" s="41"/>
      <c r="F29" s="57"/>
      <c r="G29" s="58"/>
      <c r="H29" s="58"/>
      <c r="I29" s="58"/>
      <c r="J29" s="59"/>
    </row>
    <row r="30" spans="1:10" x14ac:dyDescent="0.25">
      <c r="A30" s="54"/>
      <c r="B30" s="60" t="s">
        <v>136</v>
      </c>
      <c r="C30" s="55"/>
      <c r="D30" s="56"/>
      <c r="E30" s="41"/>
      <c r="F30" s="57"/>
      <c r="G30" s="58"/>
      <c r="H30" s="58"/>
      <c r="I30" s="58"/>
      <c r="J30" s="59"/>
    </row>
    <row r="31" spans="1:10" x14ac:dyDescent="0.25">
      <c r="A31" s="54"/>
      <c r="B31" s="76"/>
      <c r="C31" s="76"/>
      <c r="D31" s="77"/>
      <c r="E31" s="78"/>
      <c r="F31" s="79"/>
      <c r="G31" s="80"/>
      <c r="H31" s="80"/>
      <c r="I31" s="80"/>
      <c r="J31" s="81"/>
    </row>
    <row r="32" spans="1:10" ht="15.75" thickBot="1" x14ac:dyDescent="0.3">
      <c r="A32" s="61"/>
      <c r="B32" s="62"/>
      <c r="C32" s="62"/>
      <c r="D32" s="63"/>
      <c r="E32" s="64"/>
      <c r="F32" s="65"/>
      <c r="G32" s="66"/>
      <c r="H32" s="66"/>
      <c r="I32" s="66"/>
      <c r="J32" s="67"/>
    </row>
    <row r="33" spans="1:10" x14ac:dyDescent="0.25">
      <c r="A33" s="46" t="s">
        <v>148</v>
      </c>
      <c r="B33" s="68" t="s">
        <v>149</v>
      </c>
      <c r="C33" s="48"/>
      <c r="D33" s="49"/>
      <c r="E33" s="50"/>
      <c r="F33" s="51"/>
      <c r="G33" s="52"/>
      <c r="H33" s="52"/>
      <c r="I33" s="52"/>
      <c r="J33" s="53"/>
    </row>
    <row r="34" spans="1:10" x14ac:dyDescent="0.25">
      <c r="A34" s="54"/>
      <c r="B34" s="82" t="s">
        <v>146</v>
      </c>
      <c r="C34" s="70"/>
      <c r="D34" s="71"/>
      <c r="E34" s="72"/>
      <c r="F34" s="73"/>
      <c r="G34" s="74"/>
      <c r="H34" s="74"/>
      <c r="I34" s="74"/>
      <c r="J34" s="75"/>
    </row>
    <row r="35" spans="1:10" x14ac:dyDescent="0.25">
      <c r="A35" s="54"/>
      <c r="B35" s="82" t="s">
        <v>143</v>
      </c>
      <c r="C35" s="55"/>
      <c r="D35" s="56"/>
      <c r="E35" s="41"/>
      <c r="F35" s="57"/>
      <c r="G35" s="58"/>
      <c r="H35" s="58"/>
      <c r="I35" s="58"/>
      <c r="J35" s="59"/>
    </row>
    <row r="36" spans="1:10" x14ac:dyDescent="0.25">
      <c r="A36" s="54"/>
      <c r="B36" s="83" t="s">
        <v>137</v>
      </c>
      <c r="C36" s="76"/>
      <c r="D36" s="77"/>
      <c r="E36" s="78"/>
      <c r="F36" s="79"/>
      <c r="G36" s="80"/>
      <c r="H36" s="80"/>
      <c r="I36" s="80"/>
      <c r="J36" s="81"/>
    </row>
    <row r="37" spans="1:10" x14ac:dyDescent="0.25">
      <c r="A37" s="54"/>
      <c r="B37" s="76"/>
      <c r="C37" s="76"/>
      <c r="D37" s="77"/>
      <c r="E37" s="78"/>
      <c r="F37" s="79"/>
      <c r="G37" s="80"/>
      <c r="H37" s="80"/>
      <c r="I37" s="80"/>
      <c r="J37" s="81"/>
    </row>
    <row r="38" spans="1:10" ht="15.75" thickBot="1" x14ac:dyDescent="0.3">
      <c r="A38" s="61"/>
      <c r="B38" s="62"/>
      <c r="C38" s="62"/>
      <c r="D38" s="63"/>
      <c r="E38" s="64"/>
      <c r="F38" s="65"/>
      <c r="G38" s="66"/>
      <c r="H38" s="66"/>
      <c r="I38" s="66"/>
      <c r="J38" s="6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80</v>
      </c>
      <c r="B1" s="13">
        <v>44685.497164351851</v>
      </c>
    </row>
    <row r="2" spans="1:2" x14ac:dyDescent="0.2">
      <c r="A2" t="s">
        <v>81</v>
      </c>
      <c r="B2" s="13">
        <v>44685.339560185188</v>
      </c>
    </row>
    <row r="3" spans="1:2" x14ac:dyDescent="0.2">
      <c r="A3" t="s">
        <v>82</v>
      </c>
      <c r="B3" t="s">
        <v>94</v>
      </c>
    </row>
    <row r="4" spans="1:2" x14ac:dyDescent="0.2">
      <c r="A4" t="s">
        <v>83</v>
      </c>
      <c r="B4" t="s">
        <v>95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04.05.2022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Оксана Бурина</cp:lastModifiedBy>
  <cp:lastPrinted>2019-07-09T04:45:56Z</cp:lastPrinted>
  <dcterms:created xsi:type="dcterms:W3CDTF">2002-09-22T07:35:02Z</dcterms:created>
  <dcterms:modified xsi:type="dcterms:W3CDTF">2022-05-04T03:09:38Z</dcterms:modified>
</cp:coreProperties>
</file>