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9" i="1"/>
  <c r="G18" i="1"/>
  <c r="G17" i="1"/>
  <c r="F17" i="1"/>
  <c r="G14" i="1"/>
  <c r="G12" i="1"/>
  <c r="G11" i="1"/>
  <c r="G10" i="1"/>
  <c r="G8" i="1"/>
  <c r="F8" i="1"/>
  <c r="F7" i="1"/>
  <c r="G5" i="1"/>
  <c r="F5" i="1"/>
  <c r="G4" i="1"/>
  <c r="F4" i="1"/>
  <c r="H16" i="1" l="1"/>
  <c r="J17" i="1" l="1"/>
  <c r="I17" i="1"/>
  <c r="H17" i="1"/>
  <c r="J14" i="1"/>
  <c r="I14" i="1"/>
  <c r="H14" i="1"/>
  <c r="J12" i="1"/>
  <c r="I12" i="1"/>
  <c r="H12" i="1"/>
  <c r="J20" i="1" l="1"/>
  <c r="I20" i="1"/>
  <c r="H20" i="1"/>
  <c r="J19" i="1"/>
  <c r="I19" i="1"/>
  <c r="H19" i="1"/>
  <c r="J18" i="1"/>
  <c r="I18" i="1"/>
  <c r="H18" i="1"/>
</calcChain>
</file>

<file path=xl/sharedStrings.xml><?xml version="1.0" encoding="utf-8"?>
<sst xmlns="http://schemas.openxmlformats.org/spreadsheetml/2006/main" count="68" uniqueCount="55">
  <si>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</si>
  <si>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</si>
  <si>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</si>
  <si>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</si>
  <si>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</si>
  <si>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</si>
  <si>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</si>
  <si>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</si>
  <si>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</si>
  <si>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</si>
  <si>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</si>
  <si>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</si>
  <si>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</si>
  <si>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</si>
  <si>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</si>
  <si>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</si>
  <si>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</si>
  <si>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</si>
  <si>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</si>
  <si>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</si>
  <si>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</si>
  <si>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</si>
  <si>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</si>
  <si>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</si>
  <si>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</si>
  <si>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</si>
  <si>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</si>
  <si>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</si>
  <si>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</si>
  <si>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Горошек консервированный</t>
  </si>
  <si>
    <t>Омлет с сыром</t>
  </si>
  <si>
    <t>Кофейный напиток на молоке</t>
  </si>
  <si>
    <t>Суп картофельный с рыбой</t>
  </si>
  <si>
    <t>Оладьи из печени по-кунцевски</t>
  </si>
  <si>
    <t>Картофельное пюре</t>
  </si>
  <si>
    <t>Соус сметанный</t>
  </si>
  <si>
    <t>1/30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</si>
  <si>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</si>
  <si>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</si>
  <si>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</si>
  <si>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</si>
  <si>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</si>
  <si>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</si>
  <si>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фрукты</t>
  </si>
  <si>
    <t>Обед</t>
  </si>
  <si>
    <t>напиток</t>
  </si>
  <si>
    <t>Ватрушка с повидлом</t>
  </si>
  <si>
    <t>1/100</t>
  </si>
  <si>
    <t>1/20</t>
  </si>
  <si>
    <t>Салат из свежих помидоров и огурцов с репч.луком</t>
  </si>
  <si>
    <t>1/80</t>
  </si>
  <si>
    <t>Молоко витаминизированное с м.д.ж. 3,2% (в индивидуальной промышленной упаковке)</t>
  </si>
  <si>
    <t>Фрукты свежие (груши)</t>
  </si>
  <si>
    <t>1/220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</si>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</sst>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topLeftCell="A13" zoomScale="150" zoomScaleNormal="100" zoomScaleSheetLayoutView="150" workbookViewId="0">
      <selection activeCell="A18" sqref="A18:XFD19"/>
    </sheetView>
  </sheetViews>
  <sheetFormatPr defaultColWidth="8.77734375" defaultRowHeight="14.4" x14ac:dyDescent="0.3"/>
  <cols>
    <col min="1" max="1" width="14.44140625" customWidth="1"/>
    <col min="2" max="2" width="13.109375" customWidth="1"/>
    <col min="3" max="3" width="8.109375" customWidth="1"/>
    <col min="4" max="4" width="38.777343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9" t="s">
        <v>54</v>
      </c>
      <c r="C1" s="30"/>
      <c r="D1" s="31"/>
      <c r="E1" t="s">
        <v>11</v>
      </c>
      <c r="F1" s="1"/>
      <c r="I1" t="s">
        <v>12</v>
      </c>
      <c r="J1" s="3">
        <v>44812</v>
      </c>
    </row>
    <row r="2" spans="1:12" x14ac:dyDescent="0.3">
      <c r="L2" s="16"/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 t="s">
        <v>13</v>
      </c>
      <c r="B4" s="2" t="s">
        <v>14</v>
      </c>
      <c r="C4" s="17">
        <v>244</v>
      </c>
      <c r="D4" s="24" t="s">
        <v>29</v>
      </c>
      <c r="E4" s="10" t="s">
        <v>48</v>
      </c>
      <c r="F4" s="12">
        <f>8.46/20*20</f>
        <v>8.4600000000000009</v>
      </c>
      <c r="G4" s="12">
        <f>12/30*20</f>
        <v>8</v>
      </c>
      <c r="H4" s="26">
        <v>0.93</v>
      </c>
      <c r="I4" s="26">
        <v>0.06</v>
      </c>
      <c r="J4" s="26">
        <v>1.95</v>
      </c>
      <c r="L4" s="16"/>
    </row>
    <row r="5" spans="1:12" x14ac:dyDescent="0.3">
      <c r="A5" s="8"/>
      <c r="B5" s="2" t="s">
        <v>14</v>
      </c>
      <c r="C5" s="17">
        <v>245</v>
      </c>
      <c r="D5" s="24" t="s">
        <v>37</v>
      </c>
      <c r="E5" s="10" t="s">
        <v>48</v>
      </c>
      <c r="F5" s="12">
        <f>11.31/20*20</f>
        <v>11.31</v>
      </c>
      <c r="G5" s="12">
        <f>13.5/30*20</f>
        <v>9</v>
      </c>
      <c r="H5" s="26">
        <v>0.78</v>
      </c>
      <c r="I5" s="26">
        <v>0.54</v>
      </c>
      <c r="J5" s="26">
        <v>1.41</v>
      </c>
      <c r="L5" s="16"/>
    </row>
    <row r="6" spans="1:12" x14ac:dyDescent="0.3">
      <c r="B6" s="2" t="s">
        <v>15</v>
      </c>
      <c r="C6" s="18">
        <v>309</v>
      </c>
      <c r="D6" s="25" t="s">
        <v>30</v>
      </c>
      <c r="E6" s="10" t="s">
        <v>38</v>
      </c>
      <c r="F6" s="12">
        <v>61.78</v>
      </c>
      <c r="G6" s="12">
        <v>315.11</v>
      </c>
      <c r="H6" s="26">
        <v>21.15</v>
      </c>
      <c r="I6" s="26">
        <v>23.67</v>
      </c>
      <c r="J6" s="26">
        <v>4.37</v>
      </c>
      <c r="L6" s="16"/>
    </row>
    <row r="7" spans="1:12" x14ac:dyDescent="0.3">
      <c r="A7" s="8"/>
      <c r="B7" s="2" t="s">
        <v>17</v>
      </c>
      <c r="C7" s="18">
        <v>111</v>
      </c>
      <c r="D7" s="9" t="s">
        <v>25</v>
      </c>
      <c r="E7" s="10" t="s">
        <v>39</v>
      </c>
      <c r="F7" s="12">
        <f>3.34*2</f>
        <v>6.68</v>
      </c>
      <c r="G7" s="12">
        <v>112.36</v>
      </c>
      <c r="H7" s="27">
        <v>2.33</v>
      </c>
      <c r="I7" s="27">
        <v>1.3</v>
      </c>
      <c r="J7" s="27">
        <v>23.1</v>
      </c>
      <c r="L7" s="16"/>
    </row>
    <row r="8" spans="1:12" x14ac:dyDescent="0.3">
      <c r="A8" s="8"/>
      <c r="B8" s="2" t="s">
        <v>17</v>
      </c>
      <c r="C8" s="18">
        <v>109</v>
      </c>
      <c r="D8" s="9" t="s">
        <v>26</v>
      </c>
      <c r="E8" s="10" t="s">
        <v>39</v>
      </c>
      <c r="F8" s="12">
        <f>2.57*2</f>
        <v>5.14</v>
      </c>
      <c r="G8" s="12">
        <f>38.96*2</f>
        <v>77.92</v>
      </c>
      <c r="H8" s="26">
        <v>1.48</v>
      </c>
      <c r="I8" s="26">
        <v>0.27</v>
      </c>
      <c r="J8" s="26">
        <v>10.02</v>
      </c>
      <c r="L8" s="16"/>
    </row>
    <row r="9" spans="1:12" ht="14.55" customHeight="1" x14ac:dyDescent="0.3">
      <c r="A9" s="8"/>
      <c r="B9" s="1" t="s">
        <v>16</v>
      </c>
      <c r="C9" s="18">
        <v>501</v>
      </c>
      <c r="D9" s="9" t="s">
        <v>31</v>
      </c>
      <c r="E9" s="10" t="s">
        <v>27</v>
      </c>
      <c r="F9" s="12">
        <v>20.71</v>
      </c>
      <c r="G9" s="12">
        <v>79</v>
      </c>
      <c r="H9" s="27">
        <v>3.2</v>
      </c>
      <c r="I9" s="27">
        <v>2.7</v>
      </c>
      <c r="J9" s="27">
        <v>15.9</v>
      </c>
      <c r="L9" s="16"/>
    </row>
    <row r="10" spans="1:12" x14ac:dyDescent="0.3">
      <c r="A10" s="8" t="s">
        <v>44</v>
      </c>
      <c r="B10" s="2" t="s">
        <v>14</v>
      </c>
      <c r="C10" s="18">
        <v>19</v>
      </c>
      <c r="D10" s="22" t="s">
        <v>49</v>
      </c>
      <c r="E10" s="23" t="s">
        <v>50</v>
      </c>
      <c r="F10" s="12">
        <v>20.09</v>
      </c>
      <c r="G10" s="12">
        <f>71.02/80*80</f>
        <v>71.02</v>
      </c>
      <c r="H10" s="27">
        <v>0.57999999999999996</v>
      </c>
      <c r="I10" s="27">
        <v>6.51</v>
      </c>
      <c r="J10" s="27">
        <v>2.62</v>
      </c>
      <c r="L10" s="16"/>
    </row>
    <row r="11" spans="1:12" x14ac:dyDescent="0.3">
      <c r="A11" s="8"/>
      <c r="B11" s="2" t="s">
        <v>19</v>
      </c>
      <c r="C11" s="18">
        <v>150</v>
      </c>
      <c r="D11" s="25" t="s">
        <v>32</v>
      </c>
      <c r="E11" s="10" t="s">
        <v>27</v>
      </c>
      <c r="F11" s="12">
        <v>40.57</v>
      </c>
      <c r="G11" s="12">
        <f>186.98/200*200</f>
        <v>186.98</v>
      </c>
      <c r="H11" s="27">
        <v>19.11</v>
      </c>
      <c r="I11" s="27">
        <v>10.210000000000001</v>
      </c>
      <c r="J11" s="27">
        <v>30.16</v>
      </c>
      <c r="L11" s="16"/>
    </row>
    <row r="12" spans="1:12" x14ac:dyDescent="0.3">
      <c r="A12" s="8"/>
      <c r="B12" s="2" t="s">
        <v>20</v>
      </c>
      <c r="C12" s="18">
        <v>399</v>
      </c>
      <c r="D12" s="25" t="s">
        <v>33</v>
      </c>
      <c r="E12" s="10" t="s">
        <v>40</v>
      </c>
      <c r="F12" s="12">
        <v>52.92</v>
      </c>
      <c r="G12" s="12">
        <f>278.04/110*90</f>
        <v>227.48727272727274</v>
      </c>
      <c r="H12" s="27">
        <f>20.49/110*90</f>
        <v>16.764545454545452</v>
      </c>
      <c r="I12" s="27">
        <f>12.88/110*90</f>
        <v>10.538181818181819</v>
      </c>
      <c r="J12" s="27">
        <f>19.46/110*90</f>
        <v>15.921818181818182</v>
      </c>
      <c r="L12" s="16"/>
    </row>
    <row r="13" spans="1:12" x14ac:dyDescent="0.3">
      <c r="B13" s="2" t="s">
        <v>21</v>
      </c>
      <c r="C13" s="18">
        <v>442</v>
      </c>
      <c r="D13" s="24" t="s">
        <v>35</v>
      </c>
      <c r="E13" s="10" t="s">
        <v>36</v>
      </c>
      <c r="F13" s="12">
        <v>6.27</v>
      </c>
      <c r="G13" s="12">
        <v>24.6</v>
      </c>
      <c r="H13" s="27">
        <v>0.49</v>
      </c>
      <c r="I13" s="27">
        <v>1.97</v>
      </c>
      <c r="J13" s="27">
        <v>1.1200000000000001</v>
      </c>
      <c r="L13" s="16"/>
    </row>
    <row r="14" spans="1:12" x14ac:dyDescent="0.3">
      <c r="A14" s="8"/>
      <c r="B14" s="2" t="s">
        <v>21</v>
      </c>
      <c r="C14" s="18">
        <v>429</v>
      </c>
      <c r="D14" s="9" t="s">
        <v>34</v>
      </c>
      <c r="E14" s="10" t="s">
        <v>38</v>
      </c>
      <c r="F14" s="12">
        <v>27.35</v>
      </c>
      <c r="G14" s="12">
        <f>148.73/150*150</f>
        <v>148.72999999999999</v>
      </c>
      <c r="H14" s="27">
        <f>3.26/150*130</f>
        <v>2.825333333333333</v>
      </c>
      <c r="I14" s="27">
        <f>5.37/150*130</f>
        <v>4.6539999999999999</v>
      </c>
      <c r="J14" s="27">
        <f>21.71/150*130</f>
        <v>18.815333333333335</v>
      </c>
      <c r="L14" s="16"/>
    </row>
    <row r="15" spans="1:12" x14ac:dyDescent="0.3">
      <c r="A15" s="8"/>
      <c r="B15" s="2" t="s">
        <v>23</v>
      </c>
      <c r="C15" s="18">
        <v>108</v>
      </c>
      <c r="D15" s="20" t="s">
        <v>28</v>
      </c>
      <c r="E15" s="10" t="s">
        <v>36</v>
      </c>
      <c r="F15" s="12">
        <v>2.57</v>
      </c>
      <c r="G15" s="12">
        <v>50.19</v>
      </c>
      <c r="H15" s="28">
        <v>1.74</v>
      </c>
      <c r="I15" s="28">
        <v>0.18</v>
      </c>
      <c r="J15" s="28">
        <v>14.76</v>
      </c>
      <c r="L15" s="16"/>
    </row>
    <row r="16" spans="1:12" x14ac:dyDescent="0.3">
      <c r="A16" s="8"/>
      <c r="B16" s="2" t="s">
        <v>24</v>
      </c>
      <c r="C16" s="18">
        <v>109</v>
      </c>
      <c r="D16" s="20" t="s">
        <v>26</v>
      </c>
      <c r="E16" s="10" t="s">
        <v>36</v>
      </c>
      <c r="F16" s="12">
        <v>2.57</v>
      </c>
      <c r="G16" s="12">
        <v>38.96</v>
      </c>
      <c r="H16" s="28">
        <f>1.48/30*30</f>
        <v>1.48</v>
      </c>
      <c r="I16" s="28">
        <v>0.22</v>
      </c>
      <c r="J16" s="28">
        <v>10.02</v>
      </c>
      <c r="L16" s="16"/>
    </row>
    <row r="17" spans="1:10" x14ac:dyDescent="0.3">
      <c r="A17" s="8"/>
      <c r="B17" s="2" t="s">
        <v>45</v>
      </c>
      <c r="C17" s="18">
        <v>519</v>
      </c>
      <c r="D17" s="20" t="s">
        <v>41</v>
      </c>
      <c r="E17" s="10" t="s">
        <v>42</v>
      </c>
      <c r="F17" s="12">
        <f>11.62/200*180</f>
        <v>10.458</v>
      </c>
      <c r="G17" s="12">
        <f>70.78/180*180</f>
        <v>70.78</v>
      </c>
      <c r="H17" s="27">
        <f>0.29/200*180</f>
        <v>0.26100000000000001</v>
      </c>
      <c r="I17" s="27">
        <f>0.13/200*180</f>
        <v>0.11699999999999999</v>
      </c>
      <c r="J17" s="27">
        <f>17.51/200*180</f>
        <v>15.759</v>
      </c>
    </row>
    <row r="18" spans="1:10" x14ac:dyDescent="0.3">
      <c r="A18" s="8" t="s">
        <v>18</v>
      </c>
      <c r="B18" s="2" t="s">
        <v>22</v>
      </c>
      <c r="C18" s="18">
        <v>540</v>
      </c>
      <c r="D18" s="20" t="s">
        <v>46</v>
      </c>
      <c r="E18" s="10" t="s">
        <v>47</v>
      </c>
      <c r="F18" s="12">
        <v>28.01</v>
      </c>
      <c r="G18" s="12">
        <f>145.61/70*100</f>
        <v>208.01428571428576</v>
      </c>
      <c r="H18" s="28">
        <f>2.4/70*100</f>
        <v>3.4285714285714288</v>
      </c>
      <c r="I18" s="28">
        <f>2.04/70*100</f>
        <v>2.9142857142857146</v>
      </c>
      <c r="J18" s="28">
        <f>27.45/70*100</f>
        <v>39.214285714285715</v>
      </c>
    </row>
    <row r="19" spans="1:10" ht="27" x14ac:dyDescent="0.3">
      <c r="B19" s="1" t="s">
        <v>16</v>
      </c>
      <c r="C19" s="19">
        <v>515</v>
      </c>
      <c r="D19" s="21" t="s">
        <v>51</v>
      </c>
      <c r="E19" s="11" t="s">
        <v>27</v>
      </c>
      <c r="F19" s="13">
        <v>38</v>
      </c>
      <c r="G19" s="13">
        <f>120/200*200</f>
        <v>120</v>
      </c>
      <c r="H19" s="26">
        <f>3.8/200*180</f>
        <v>3.42</v>
      </c>
      <c r="I19" s="26">
        <f>6.4/200*180</f>
        <v>5.76</v>
      </c>
      <c r="J19" s="26">
        <f>9.4/200*180</f>
        <v>8.4600000000000009</v>
      </c>
    </row>
    <row r="20" spans="1:10" x14ac:dyDescent="0.3">
      <c r="A20" s="8"/>
      <c r="B20" s="15" t="s">
        <v>43</v>
      </c>
      <c r="C20" s="18">
        <v>112</v>
      </c>
      <c r="D20" s="25" t="s">
        <v>52</v>
      </c>
      <c r="E20" s="11" t="s">
        <v>53</v>
      </c>
      <c r="F20" s="13">
        <f>45/200*220</f>
        <v>49.5</v>
      </c>
      <c r="G20" s="13">
        <f>84.6/180*220</f>
        <v>103.39999999999999</v>
      </c>
      <c r="H20" s="28">
        <f>0.72/180*200</f>
        <v>0.8</v>
      </c>
      <c r="I20" s="28">
        <f>0.54/180*200</f>
        <v>0.6</v>
      </c>
      <c r="J20" s="28">
        <f>18.54/180*200</f>
        <v>20.599999999999998</v>
      </c>
    </row>
    <row r="21" spans="1:10" x14ac:dyDescent="0.3">
      <c r="A21" s="8"/>
      <c r="B21" s="2"/>
      <c r="C21" s="18"/>
      <c r="D21" s="1"/>
      <c r="E21" s="1"/>
      <c r="F21" s="14"/>
      <c r="G21" s="14"/>
      <c r="H21" s="14"/>
      <c r="I21" s="14"/>
      <c r="J21" s="14"/>
    </row>
    <row r="22" spans="1:10" x14ac:dyDescent="0.3">
      <c r="A22" s="7"/>
      <c r="B22" s="2"/>
      <c r="C22" s="1"/>
      <c r="D22" s="1"/>
      <c r="E22" s="1"/>
      <c r="F22" s="14"/>
      <c r="G22" s="14"/>
      <c r="H22" s="14"/>
      <c r="I22" s="14"/>
      <c r="J22" s="14"/>
    </row>
  </sheetData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2022-09-05T11:59:12Z</dcterms:modified>
</cp:coreProperties>
</file>