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Лист1!$A$1:$J$19</definedName>
  </definedNames>
  <calcPr calcId="977461"/>
</workbook>
</file>

<file path=xl/calcChain.xml><?xml version="1.0" encoding="utf-8"?>
<calcChain xmlns="http://schemas.openxmlformats.org/spreadsheetml/2006/main">
  <c r="G19" i="1" l="1"/>
  <c r="F19" i="1"/>
  <c r="G18" i="1"/>
  <c r="G17" i="1"/>
  <c r="G16" i="1"/>
  <c r="G13" i="1"/>
  <c r="G10" i="1"/>
  <c r="G9" i="1"/>
  <c r="G8" i="1"/>
  <c r="G7" i="1"/>
  <c r="G6" i="1"/>
  <c r="F6" i="1"/>
  <c r="G5" i="1"/>
  <c r="F5" i="1"/>
  <c r="G4" i="1"/>
  <c r="J8" i="1"/>
  <c r="I8" i="1"/>
  <c r="H8" i="1"/>
  <c r="J19" i="1"/>
  <c r="I19" i="1"/>
  <c r="H19" i="1"/>
  <c r="J17" i="1"/>
  <c r="I17" i="1"/>
  <c r="H17" i="1"/>
  <c r="J13" i="1"/>
  <c r="I13" i="1"/>
  <c r="H13" i="1"/>
  <c r="J12" i="1"/>
  <c r="I12" i="1"/>
  <c r="H12" i="1"/>
  <c r="J5" i="1"/>
  <c r="I5" i="1"/>
  <c r="H5" i="1"/>
</calcChain>
</file>

<file path=xl/sharedStrings.xml><?xml version="1.0" encoding="utf-8"?>
<sst xmlns="http://schemas.openxmlformats.org/spreadsheetml/2006/main" count="66" uniqueCount="53">
  <si>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</si>
  <si>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</si>
  <si>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</si>
  <si>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</si>
  <si>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</si>
  <si>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</si>
  <si>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</si>
  <si>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</si>
  <si>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</si>
  <si>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</si>
  <si>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</si>
  <si>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</si>
  <si>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</si>
  <si>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</si>
  <si>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</si>
  <si>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</si>
  <si>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</si>
  <si>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</si>
  <si>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</si>
  <si>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</si>
  <si>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</si>
  <si>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</si>
  <si>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</si>
  <si>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</si>
  <si>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</si>
  <si>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</si>
  <si>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</si>
  <si>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</si>
  <si>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</si>
  <si>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1/10</t>
  </si>
  <si>
    <t>1/30</t>
  </si>
  <si>
    <t>1/180</t>
  </si>
  <si>
    <t>напиток</t>
  </si>
  <si>
    <t>Каша молочная "Дружба"</t>
  </si>
  <si>
    <t xml:space="preserve">Чай с молоком </t>
  </si>
  <si>
    <t>Салат картофельный с соленым огурцом и зел.гор.</t>
  </si>
  <si>
    <t>Борщ с капустой и картофелем</t>
  </si>
  <si>
    <t>Сметана</t>
  </si>
  <si>
    <t>Рыба, тушенная в томатном соусе с овощами</t>
  </si>
  <si>
    <t>Рис отварной</t>
  </si>
  <si>
    <t>Кисель из свежих ягод</t>
  </si>
  <si>
    <t>1/100</t>
  </si>
  <si>
    <t>фрукты</t>
  </si>
  <si>
    <t>637.2</t>
  </si>
  <si>
    <t>Пирожок печеный с капустой</t>
  </si>
  <si>
    <t>кисло-мол.продукт</t>
  </si>
  <si>
    <t>Йогур десертный (в индивидуальной промышленной упаковке, производитель ООО "ТК-Хабаровск")</t>
  </si>
  <si>
    <t>1/80</t>
  </si>
  <si>
    <t>60/60</t>
  </si>
  <si>
    <t>Сок в ассортименте (упаковка)</t>
  </si>
  <si>
    <t>Фрукты свежие (мандарины)</t>
  </si>
  <si>
    <t>1/150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</si>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</sst>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2" borderId="8" xfId="0" applyFont="1" applyFill="1" applyBorder="1"/>
    <xf numFmtId="49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2" fontId="1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2" fillId="2" borderId="16" xfId="0" applyFont="1" applyFill="1" applyBorder="1" applyAlignment="1">
      <alignment wrapText="1"/>
    </xf>
    <xf numFmtId="49" fontId="2" fillId="2" borderId="15" xfId="0" applyNumberFormat="1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2" borderId="5" xfId="0" applyFont="1" applyFill="1" applyBorder="1"/>
    <xf numFmtId="2" fontId="3" fillId="0" borderId="5" xfId="0" applyNumberFormat="1" applyFont="1" applyBorder="1" applyAlignment="1">
      <alignment horizontal="center" vertical="center"/>
    </xf>
    <xf numFmtId="0" fontId="2" fillId="2" borderId="18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0" borderId="15" xfId="0" applyBorder="1"/>
    <xf numFmtId="0" fontId="2" fillId="2" borderId="15" xfId="0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15" xfId="0" applyBorder="1" applyAlignment="1">
      <alignment vertical="center" wrapText="1"/>
    </xf>
    <xf numFmtId="0" fontId="2" fillId="2" borderId="15" xfId="0" applyFont="1" applyFill="1" applyBorder="1"/>
    <xf numFmtId="2" fontId="5" fillId="0" borderId="3" xfId="0" applyNumberFormat="1" applyFont="1" applyBorder="1"/>
    <xf numFmtId="2" fontId="5" fillId="0" borderId="24" xfId="0" applyNumberFormat="1" applyFont="1" applyBorder="1"/>
    <xf numFmtId="2" fontId="5" fillId="0" borderId="25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150" zoomScaleNormal="100" zoomScaleSheetLayoutView="150" workbookViewId="0">
      <selection activeCell="B1" sqref="B1:D1"/>
    </sheetView>
  </sheetViews>
  <sheetFormatPr defaultColWidth="8.77734375" defaultRowHeight="14.4" x14ac:dyDescent="0.3"/>
  <cols>
    <col min="1" max="1" width="14.44140625" customWidth="1"/>
    <col min="2" max="2" width="13.109375" customWidth="1"/>
    <col min="3" max="3" width="8.109375" customWidth="1"/>
    <col min="4" max="4" width="38.77734375" customWidth="1"/>
    <col min="7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59" t="s">
        <v>52</v>
      </c>
      <c r="C1" s="60"/>
      <c r="D1" s="61"/>
      <c r="E1" t="s">
        <v>11</v>
      </c>
      <c r="F1" s="1"/>
      <c r="I1" t="s">
        <v>12</v>
      </c>
      <c r="J1" s="3">
        <v>44825</v>
      </c>
    </row>
    <row r="2" spans="1:12" ht="15" thickBot="1" x14ac:dyDescent="0.35"/>
    <row r="3" spans="1:12" ht="15" thickBot="1" x14ac:dyDescent="0.35">
      <c r="A3" s="49" t="s">
        <v>1</v>
      </c>
      <c r="B3" s="50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2" t="s">
        <v>7</v>
      </c>
      <c r="H3" s="51" t="s">
        <v>8</v>
      </c>
      <c r="I3" s="51" t="s">
        <v>9</v>
      </c>
      <c r="J3" s="53" t="s">
        <v>10</v>
      </c>
      <c r="L3" s="7"/>
    </row>
    <row r="4" spans="1:12" x14ac:dyDescent="0.3">
      <c r="A4" s="19" t="s">
        <v>13</v>
      </c>
      <c r="B4" s="20" t="s">
        <v>16</v>
      </c>
      <c r="C4" s="21">
        <v>260</v>
      </c>
      <c r="D4" s="22" t="s">
        <v>33</v>
      </c>
      <c r="E4" s="23" t="s">
        <v>31</v>
      </c>
      <c r="F4" s="24">
        <v>22.44</v>
      </c>
      <c r="G4" s="24">
        <f>176.42/180*180</f>
        <v>176.42</v>
      </c>
      <c r="H4" s="25">
        <v>4.8099999999999996</v>
      </c>
      <c r="I4" s="25">
        <v>6.17</v>
      </c>
      <c r="J4" s="26">
        <v>25.45</v>
      </c>
      <c r="L4" s="7"/>
    </row>
    <row r="5" spans="1:12" x14ac:dyDescent="0.3">
      <c r="A5" s="27"/>
      <c r="B5" s="2" t="s">
        <v>23</v>
      </c>
      <c r="C5" s="8">
        <v>111</v>
      </c>
      <c r="D5" s="4" t="s">
        <v>25</v>
      </c>
      <c r="E5" s="5" t="s">
        <v>30</v>
      </c>
      <c r="F5" s="6">
        <f>3.34*1</f>
        <v>3.34</v>
      </c>
      <c r="G5" s="6">
        <f>112.36/2</f>
        <v>56.18</v>
      </c>
      <c r="H5" s="10">
        <f>2.33/2</f>
        <v>1.165</v>
      </c>
      <c r="I5" s="10">
        <f>1.3/2</f>
        <v>0.65</v>
      </c>
      <c r="J5" s="28">
        <f>23.1/2</f>
        <v>11.55</v>
      </c>
      <c r="L5" s="7"/>
    </row>
    <row r="6" spans="1:12" x14ac:dyDescent="0.3">
      <c r="A6" s="27"/>
      <c r="B6" s="2" t="s">
        <v>24</v>
      </c>
      <c r="C6" s="8">
        <v>109</v>
      </c>
      <c r="D6" s="4" t="s">
        <v>26</v>
      </c>
      <c r="E6" s="5" t="s">
        <v>30</v>
      </c>
      <c r="F6" s="6">
        <f>2.57*1</f>
        <v>2.57</v>
      </c>
      <c r="G6" s="6">
        <f>38.96*1</f>
        <v>38.96</v>
      </c>
      <c r="H6" s="10">
        <v>1.48</v>
      </c>
      <c r="I6" s="10">
        <v>0.27</v>
      </c>
      <c r="J6" s="28">
        <v>10.02</v>
      </c>
      <c r="L6" s="7"/>
    </row>
    <row r="7" spans="1:12" ht="15" customHeight="1" x14ac:dyDescent="0.3">
      <c r="A7" s="29"/>
      <c r="B7" s="1" t="s">
        <v>17</v>
      </c>
      <c r="C7" s="8">
        <v>297</v>
      </c>
      <c r="D7" s="14" t="s">
        <v>34</v>
      </c>
      <c r="E7" s="5" t="s">
        <v>27</v>
      </c>
      <c r="F7" s="6">
        <v>12.63</v>
      </c>
      <c r="G7" s="6">
        <f>77.34/200*200</f>
        <v>77.34</v>
      </c>
      <c r="H7" s="11">
        <v>1.42</v>
      </c>
      <c r="I7" s="11">
        <v>1.42</v>
      </c>
      <c r="J7" s="30">
        <v>15.46</v>
      </c>
    </row>
    <row r="8" spans="1:12" ht="40.799999999999997" thickBot="1" x14ac:dyDescent="0.35">
      <c r="A8" s="31"/>
      <c r="B8" s="32" t="s">
        <v>45</v>
      </c>
      <c r="C8" s="33">
        <v>464</v>
      </c>
      <c r="D8" s="34" t="s">
        <v>46</v>
      </c>
      <c r="E8" s="35" t="s">
        <v>31</v>
      </c>
      <c r="F8" s="36">
        <v>60.3</v>
      </c>
      <c r="G8" s="36">
        <f>88.4/130*180</f>
        <v>122.4</v>
      </c>
      <c r="H8" s="37">
        <f>4.5/180*200</f>
        <v>5</v>
      </c>
      <c r="I8" s="37">
        <f>3.06/180*200</f>
        <v>3.4000000000000004</v>
      </c>
      <c r="J8" s="38">
        <f>6.3/180*200</f>
        <v>6.9999999999999991</v>
      </c>
      <c r="L8" s="7"/>
    </row>
    <row r="9" spans="1:12" x14ac:dyDescent="0.3">
      <c r="A9" s="19" t="s">
        <v>14</v>
      </c>
      <c r="B9" s="20" t="s">
        <v>15</v>
      </c>
      <c r="C9" s="21">
        <v>75</v>
      </c>
      <c r="D9" s="41" t="s">
        <v>35</v>
      </c>
      <c r="E9" s="23" t="s">
        <v>47</v>
      </c>
      <c r="F9" s="24">
        <v>21.51</v>
      </c>
      <c r="G9" s="24">
        <f>118.64/80*80</f>
        <v>118.64000000000001</v>
      </c>
      <c r="H9" s="42">
        <v>1.44</v>
      </c>
      <c r="I9" s="42">
        <v>4.96</v>
      </c>
      <c r="J9" s="43">
        <v>7.12</v>
      </c>
      <c r="L9" s="7"/>
    </row>
    <row r="10" spans="1:12" x14ac:dyDescent="0.3">
      <c r="A10" s="27"/>
      <c r="B10" s="2" t="s">
        <v>19</v>
      </c>
      <c r="C10" s="8">
        <v>128</v>
      </c>
      <c r="D10" s="4" t="s">
        <v>36</v>
      </c>
      <c r="E10" s="5" t="s">
        <v>27</v>
      </c>
      <c r="F10" s="6">
        <v>34.1</v>
      </c>
      <c r="G10" s="6">
        <f>124.16/200*200</f>
        <v>124.16</v>
      </c>
      <c r="H10" s="10">
        <v>5.04</v>
      </c>
      <c r="I10" s="10">
        <v>7.34</v>
      </c>
      <c r="J10" s="28">
        <v>9.52</v>
      </c>
      <c r="L10" s="7"/>
    </row>
    <row r="11" spans="1:12" x14ac:dyDescent="0.3">
      <c r="A11" s="27"/>
      <c r="B11" s="2" t="s">
        <v>19</v>
      </c>
      <c r="C11" s="8">
        <v>479</v>
      </c>
      <c r="D11" s="9" t="s">
        <v>37</v>
      </c>
      <c r="E11" s="5" t="s">
        <v>29</v>
      </c>
      <c r="F11" s="6">
        <v>3.54</v>
      </c>
      <c r="G11" s="6">
        <v>16.2</v>
      </c>
      <c r="H11" s="12">
        <v>0.26</v>
      </c>
      <c r="I11" s="12">
        <v>1.5</v>
      </c>
      <c r="J11" s="44">
        <v>0.36</v>
      </c>
      <c r="L11" s="7"/>
    </row>
    <row r="12" spans="1:12" x14ac:dyDescent="0.3">
      <c r="A12" s="27"/>
      <c r="B12" s="2" t="s">
        <v>20</v>
      </c>
      <c r="C12" s="8">
        <v>343</v>
      </c>
      <c r="D12" s="4" t="s">
        <v>38</v>
      </c>
      <c r="E12" s="5" t="s">
        <v>48</v>
      </c>
      <c r="F12" s="6">
        <v>62.62</v>
      </c>
      <c r="G12" s="6">
        <v>161.13999999999999</v>
      </c>
      <c r="H12" s="12">
        <f>11.4/120*110</f>
        <v>10.45</v>
      </c>
      <c r="I12" s="12">
        <f>6.17/120*110</f>
        <v>5.6558333333333337</v>
      </c>
      <c r="J12" s="44">
        <f>5.4/120*110</f>
        <v>4.95</v>
      </c>
      <c r="L12" s="7"/>
    </row>
    <row r="13" spans="1:12" x14ac:dyDescent="0.3">
      <c r="A13" s="27"/>
      <c r="B13" s="2" t="s">
        <v>21</v>
      </c>
      <c r="C13" s="8">
        <v>414</v>
      </c>
      <c r="D13" s="9" t="s">
        <v>39</v>
      </c>
      <c r="E13" s="5" t="s">
        <v>51</v>
      </c>
      <c r="F13" s="6">
        <v>12.65</v>
      </c>
      <c r="G13" s="6">
        <f>218.03/150*150</f>
        <v>218.03</v>
      </c>
      <c r="H13" s="12">
        <f>3.87/150*130</f>
        <v>3.3540000000000001</v>
      </c>
      <c r="I13" s="12">
        <f>4.7/150*130</f>
        <v>4.0733333333333333</v>
      </c>
      <c r="J13" s="44">
        <f>40.08/150*130</f>
        <v>34.735999999999997</v>
      </c>
      <c r="L13" s="7"/>
    </row>
    <row r="14" spans="1:12" x14ac:dyDescent="0.3">
      <c r="A14" s="27"/>
      <c r="B14" s="2" t="s">
        <v>23</v>
      </c>
      <c r="C14" s="8">
        <v>108</v>
      </c>
      <c r="D14" s="9" t="s">
        <v>28</v>
      </c>
      <c r="E14" s="5" t="s">
        <v>30</v>
      </c>
      <c r="F14" s="6">
        <v>2.57</v>
      </c>
      <c r="G14" s="6">
        <v>50.19</v>
      </c>
      <c r="H14" s="12">
        <v>1.74</v>
      </c>
      <c r="I14" s="12">
        <v>0.18</v>
      </c>
      <c r="J14" s="44">
        <v>14.76</v>
      </c>
      <c r="L14" s="7"/>
    </row>
    <row r="15" spans="1:12" x14ac:dyDescent="0.3">
      <c r="A15" s="27"/>
      <c r="B15" s="2" t="s">
        <v>24</v>
      </c>
      <c r="C15" s="8">
        <v>109</v>
      </c>
      <c r="D15" s="9" t="s">
        <v>26</v>
      </c>
      <c r="E15" s="5" t="s">
        <v>30</v>
      </c>
      <c r="F15" s="6">
        <v>2.57</v>
      </c>
      <c r="G15" s="6">
        <v>38.96</v>
      </c>
      <c r="H15" s="11">
        <v>1.48</v>
      </c>
      <c r="I15" s="11">
        <v>0.27</v>
      </c>
      <c r="J15" s="30">
        <v>10.02</v>
      </c>
      <c r="L15" s="7"/>
    </row>
    <row r="16" spans="1:12" ht="15" thickBot="1" x14ac:dyDescent="0.35">
      <c r="A16" s="31"/>
      <c r="B16" s="45" t="s">
        <v>32</v>
      </c>
      <c r="C16" s="33">
        <v>418</v>
      </c>
      <c r="D16" s="46" t="s">
        <v>40</v>
      </c>
      <c r="E16" s="47" t="s">
        <v>31</v>
      </c>
      <c r="F16" s="48">
        <v>18.559999999999999</v>
      </c>
      <c r="G16" s="48">
        <f>72.5/200*180</f>
        <v>65.25</v>
      </c>
      <c r="H16" s="37">
        <v>0.18</v>
      </c>
      <c r="I16" s="37">
        <v>0.04</v>
      </c>
      <c r="J16" s="38">
        <v>17.600000000000001</v>
      </c>
      <c r="L16" s="7"/>
    </row>
    <row r="17" spans="1:12" x14ac:dyDescent="0.3">
      <c r="A17" s="27" t="s">
        <v>18</v>
      </c>
      <c r="B17" s="15" t="s">
        <v>22</v>
      </c>
      <c r="C17" s="16" t="s">
        <v>43</v>
      </c>
      <c r="D17" s="39" t="s">
        <v>44</v>
      </c>
      <c r="E17" s="17" t="s">
        <v>41</v>
      </c>
      <c r="F17" s="18">
        <v>24.04</v>
      </c>
      <c r="G17" s="18">
        <f>189.46/80*100</f>
        <v>236.82500000000002</v>
      </c>
      <c r="H17" s="40">
        <f>3.23/80*100</f>
        <v>4.0375000000000005</v>
      </c>
      <c r="I17" s="40">
        <f>4.85/80*100</f>
        <v>6.0625</v>
      </c>
      <c r="J17" s="54">
        <f>35.9/80*100</f>
        <v>44.875</v>
      </c>
      <c r="L17" s="7"/>
    </row>
    <row r="18" spans="1:12" x14ac:dyDescent="0.3">
      <c r="A18" s="27"/>
      <c r="B18" s="1" t="s">
        <v>32</v>
      </c>
      <c r="C18" s="8">
        <v>518</v>
      </c>
      <c r="D18" s="4" t="s">
        <v>49</v>
      </c>
      <c r="E18" s="5" t="s">
        <v>27</v>
      </c>
      <c r="F18" s="6">
        <v>30</v>
      </c>
      <c r="G18" s="6">
        <f>84.44/200*200</f>
        <v>84.44</v>
      </c>
      <c r="H18" s="13">
        <v>1</v>
      </c>
      <c r="I18" s="13">
        <v>0.2</v>
      </c>
      <c r="J18" s="55">
        <v>20.2</v>
      </c>
      <c r="L18" s="7"/>
    </row>
    <row r="19" spans="1:12" ht="13.95" customHeight="1" thickBot="1" x14ac:dyDescent="0.35">
      <c r="A19" s="56"/>
      <c r="B19" s="57" t="s">
        <v>42</v>
      </c>
      <c r="C19" s="33">
        <v>112</v>
      </c>
      <c r="D19" s="58" t="s">
        <v>50</v>
      </c>
      <c r="E19" s="47" t="s">
        <v>27</v>
      </c>
      <c r="F19" s="48">
        <f>40.5/150*200</f>
        <v>54</v>
      </c>
      <c r="G19" s="48">
        <f>68.4/180*200</f>
        <v>76</v>
      </c>
      <c r="H19" s="37">
        <f>1.44/180*200</f>
        <v>1.6</v>
      </c>
      <c r="I19" s="37">
        <f>0.36/180*200</f>
        <v>0.4</v>
      </c>
      <c r="J19" s="38">
        <f>13.5/180*200</f>
        <v>15</v>
      </c>
      <c r="L19" s="7"/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2022-09-18T01:07:33Z</dcterms:modified>
</cp:coreProperties>
</file>