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95" windowWidth="29880" windowHeight="193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977461"/>
</workbook>
</file>

<file path=xl/calcChain.xml><?xml version="1.0" encoding="utf-8"?>
<calcChain xmlns="http://schemas.openxmlformats.org/spreadsheetml/2006/main">
  <c r="G18" i="1" l="1"/>
  <c r="G17" i="1"/>
  <c r="G16" i="1"/>
  <c r="F16" i="1"/>
  <c r="G14" i="1"/>
  <c r="G11" i="1"/>
  <c r="G10" i="1"/>
  <c r="G9" i="1"/>
  <c r="G8" i="1"/>
  <c r="G6" i="1"/>
  <c r="F6" i="1"/>
  <c r="F5" i="1"/>
  <c r="G4" i="1"/>
  <c r="J15" i="1"/>
  <c r="I15" i="1"/>
  <c r="H15" i="1"/>
  <c r="J4" i="1"/>
  <c r="I4" i="1"/>
  <c r="H4" i="1"/>
  <c r="J18" i="1"/>
  <c r="I18" i="1"/>
  <c r="H18" i="1"/>
  <c r="J16" i="1"/>
  <c r="I16" i="1"/>
  <c r="H16" i="1"/>
  <c r="J11" i="1"/>
  <c r="I11" i="1"/>
  <c r="H11" i="1"/>
  <c r="J10" i="1"/>
  <c r="I10" i="1"/>
  <c r="H10" i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<sst xmlns="http://schemas.openxmlformats.org/spreadsheetml/2006/main" count="62" uniqueCount="52">
  <si>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</si>
  <si>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</si>
  <si>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</si>
  <si>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</si>
  <si>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</si>
  <si>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</si>
  <si>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</si>
  <si>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</si>
  <si>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</si>
  <si>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</si>
  <si>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</si>
  <si>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</si>
  <si>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</si>
  <si>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</si>
  <si>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</si>
  <si>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</si>
  <si>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</si>
  <si>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</si>
  <si>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</si>
  <si>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</si>
  <si>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</si>
  <si>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</si>
  <si>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</si>
  <si>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</si>
  <si>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</si>
  <si>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</si>
  <si>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</si>
  <si>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</si>
  <si>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</si>
  <si>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</si>
  <si>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Рыба, запеченная в омлете</t>
  </si>
  <si>
    <t>Картофельное пюре</t>
  </si>
  <si>
    <t>Чай с сахаром</t>
  </si>
  <si>
    <t>2/30</t>
  </si>
  <si>
    <t>1/30</t>
  </si>
  <si>
    <t>напиток</t>
  </si>
  <si>
    <t>кисло-мол.прод.</t>
  </si>
  <si>
    <t>150/30</t>
  </si>
  <si>
    <t>Пудинг творожный запеченный со сгущен.молоком</t>
  </si>
  <si>
    <t>Суп картофельный с макар. изделиями (с курицей)</t>
  </si>
  <si>
    <t>Компот из сухофруктов</t>
  </si>
  <si>
    <t>Булочка школьная</t>
  </si>
  <si>
    <t>Салат Витаминный</t>
  </si>
  <si>
    <t>1/80</t>
  </si>
  <si>
    <t>1/100</t>
  </si>
  <si>
    <t>Сок в ассортименте (упаковка)</t>
  </si>
  <si>
    <t>1/150</t>
  </si>
  <si>
    <t>Вафли в шоколаде "Коровка"</t>
  </si>
  <si>
    <t>1/50</t>
  </si>
  <si>
    <t>Йогур Премиум "Фермерское подворье"(в инд. промышленной упаковке, производитель ООО "Хладкомбинат" г. Благовещенск )</t>
  </si>
  <si>
    <t>1/140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</si>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</sst>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6" xfId="0" applyBorder="1"/>
    <xf numFmtId="2" fontId="1" fillId="2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8" xfId="0" applyBorder="1" applyAlignment="1">
      <alignment vertical="center" wrapText="1"/>
    </xf>
    <xf numFmtId="0" fontId="2" fillId="2" borderId="14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5" xfId="0" applyFont="1" applyBorder="1"/>
    <xf numFmtId="0" fontId="5" fillId="0" borderId="4" xfId="0" applyFont="1" applyBorder="1" applyAlignment="1">
      <alignment horizontal="center" vertical="center"/>
    </xf>
    <xf numFmtId="0" fontId="5" fillId="0" borderId="6" xfId="0" applyFont="1" applyBorder="1"/>
    <xf numFmtId="0" fontId="5" fillId="0" borderId="16" xfId="0" applyFont="1" applyBorder="1"/>
    <xf numFmtId="0" fontId="5" fillId="0" borderId="1" xfId="0" applyFont="1" applyBorder="1" applyAlignment="1">
      <alignment horizontal="center" vertical="center"/>
    </xf>
    <xf numFmtId="0" fontId="5" fillId="0" borderId="17" xfId="0" applyFont="1" applyBorder="1"/>
    <xf numFmtId="0" fontId="5" fillId="0" borderId="1" xfId="0" applyFont="1" applyBorder="1"/>
    <xf numFmtId="0" fontId="5" fillId="0" borderId="18" xfId="0" applyFont="1" applyBorder="1"/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2" fillId="2" borderId="19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21" xfId="0" applyBorder="1"/>
    <xf numFmtId="0" fontId="0" fillId="0" borderId="22" xfId="0" applyBorder="1" applyAlignment="1">
      <alignment horizontal="center" vertical="center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24" xfId="0" applyFont="1" applyBorder="1"/>
    <xf numFmtId="0" fontId="3" fillId="2" borderId="14" xfId="0" applyFont="1" applyFill="1" applyBorder="1"/>
    <xf numFmtId="49" fontId="3" fillId="2" borderId="8" xfId="0" applyNumberFormat="1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0" fillId="0" borderId="3" xfId="0" applyNumberFormat="1" applyBorder="1" applyAlignment="1"/>
    <xf numFmtId="2" fontId="0" fillId="0" borderId="26" xfId="0" applyNumberFormat="1" applyBorder="1" applyAlignment="1"/>
    <xf numFmtId="2" fontId="0" fillId="0" borderId="16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150" zoomScaleNormal="100" zoomScaleSheetLayoutView="150" workbookViewId="0">
      <selection activeCell="B1" sqref="B1:D1"/>
    </sheetView>
  </sheetViews>
  <sheetFormatPr defaultColWidth="8.85546875"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74" t="s">
        <v>51</v>
      </c>
      <c r="C1" s="75"/>
      <c r="D1" s="76"/>
      <c r="E1" t="s">
        <v>11</v>
      </c>
      <c r="F1" s="1"/>
      <c r="I1" t="s">
        <v>12</v>
      </c>
      <c r="J1" s="2">
        <v>44880</v>
      </c>
    </row>
    <row r="2" spans="1:12" ht="15.75" thickBot="1" x14ac:dyDescent="0.3"/>
    <row r="3" spans="1:12" ht="15.7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1" t="s">
        <v>7</v>
      </c>
      <c r="H3" s="30" t="s">
        <v>8</v>
      </c>
      <c r="I3" s="30" t="s">
        <v>9</v>
      </c>
      <c r="J3" s="32" t="s">
        <v>10</v>
      </c>
      <c r="L3" s="6"/>
    </row>
    <row r="4" spans="1:12" x14ac:dyDescent="0.25">
      <c r="A4" s="39" t="s">
        <v>13</v>
      </c>
      <c r="B4" s="40" t="s">
        <v>16</v>
      </c>
      <c r="C4" s="41">
        <v>319</v>
      </c>
      <c r="D4" s="17" t="s">
        <v>38</v>
      </c>
      <c r="E4" s="18" t="s">
        <v>37</v>
      </c>
      <c r="F4" s="19">
        <v>101.63</v>
      </c>
      <c r="G4" s="19">
        <f>361.61/160*150</f>
        <v>339.00937500000003</v>
      </c>
      <c r="H4" s="20">
        <f>27.09/190*180</f>
        <v>25.664210526315792</v>
      </c>
      <c r="I4" s="20">
        <f>19.23/190*180</f>
        <v>18.217894736842105</v>
      </c>
      <c r="J4" s="21">
        <f>63.62/190*180</f>
        <v>60.271578947368418</v>
      </c>
      <c r="L4" s="6"/>
    </row>
    <row r="5" spans="1:12" x14ac:dyDescent="0.25">
      <c r="A5" s="42"/>
      <c r="B5" s="43" t="s">
        <v>18</v>
      </c>
      <c r="C5" s="44">
        <v>111</v>
      </c>
      <c r="D5" s="3" t="s">
        <v>26</v>
      </c>
      <c r="E5" s="4" t="s">
        <v>33</v>
      </c>
      <c r="F5" s="5">
        <f>3.34*2</f>
        <v>6.68</v>
      </c>
      <c r="G5" s="5">
        <v>112.36</v>
      </c>
      <c r="H5" s="9">
        <v>2.33</v>
      </c>
      <c r="I5" s="9">
        <v>1.3</v>
      </c>
      <c r="J5" s="23">
        <v>23.1</v>
      </c>
      <c r="L5" s="6"/>
    </row>
    <row r="6" spans="1:12" x14ac:dyDescent="0.25">
      <c r="A6" s="45"/>
      <c r="B6" s="46" t="s">
        <v>18</v>
      </c>
      <c r="C6" s="44">
        <v>109</v>
      </c>
      <c r="D6" s="8" t="s">
        <v>27</v>
      </c>
      <c r="E6" s="4" t="s">
        <v>33</v>
      </c>
      <c r="F6" s="5">
        <f>2.57*2</f>
        <v>5.14</v>
      </c>
      <c r="G6" s="5">
        <f>38.96*2</f>
        <v>77.92</v>
      </c>
      <c r="H6" s="10">
        <v>2.46</v>
      </c>
      <c r="I6" s="10">
        <v>0.45</v>
      </c>
      <c r="J6" s="24">
        <v>10.02</v>
      </c>
      <c r="L6" s="6"/>
    </row>
    <row r="7" spans="1:12" ht="14.45" customHeight="1" thickBot="1" x14ac:dyDescent="0.3">
      <c r="A7" s="42"/>
      <c r="B7" s="50" t="s">
        <v>17</v>
      </c>
      <c r="C7" s="49">
        <v>864</v>
      </c>
      <c r="D7" s="51" t="s">
        <v>32</v>
      </c>
      <c r="E7" s="52" t="s">
        <v>28</v>
      </c>
      <c r="F7" s="53">
        <v>2.61</v>
      </c>
      <c r="G7" s="53">
        <v>60.2</v>
      </c>
      <c r="H7" s="54">
        <v>0.4</v>
      </c>
      <c r="I7" s="54">
        <v>0.1</v>
      </c>
      <c r="J7" s="55">
        <v>15.06</v>
      </c>
      <c r="L7" s="6"/>
    </row>
    <row r="8" spans="1:12" x14ac:dyDescent="0.25">
      <c r="A8" s="39" t="s">
        <v>14</v>
      </c>
      <c r="B8" s="40" t="s">
        <v>15</v>
      </c>
      <c r="C8" s="41">
        <v>2</v>
      </c>
      <c r="D8" s="64" t="s">
        <v>42</v>
      </c>
      <c r="E8" s="65" t="s">
        <v>43</v>
      </c>
      <c r="F8" s="66">
        <v>16.34</v>
      </c>
      <c r="G8" s="66">
        <f>110.4/80*80</f>
        <v>110.4</v>
      </c>
      <c r="H8" s="67">
        <v>0.88</v>
      </c>
      <c r="I8" s="67">
        <v>8.08</v>
      </c>
      <c r="J8" s="68">
        <v>8.48</v>
      </c>
      <c r="L8" s="6"/>
    </row>
    <row r="9" spans="1:12" x14ac:dyDescent="0.25">
      <c r="A9" s="42"/>
      <c r="B9" s="43" t="s">
        <v>20</v>
      </c>
      <c r="C9" s="44">
        <v>147</v>
      </c>
      <c r="D9" s="16" t="s">
        <v>39</v>
      </c>
      <c r="E9" s="15" t="s">
        <v>28</v>
      </c>
      <c r="F9" s="11">
        <v>20.170000000000002</v>
      </c>
      <c r="G9" s="11">
        <f>170.14/200*200</f>
        <v>170.14</v>
      </c>
      <c r="H9" s="9">
        <v>7.08</v>
      </c>
      <c r="I9" s="9">
        <v>6.92</v>
      </c>
      <c r="J9" s="23">
        <v>19.82</v>
      </c>
      <c r="L9" s="6"/>
    </row>
    <row r="10" spans="1:12" x14ac:dyDescent="0.25">
      <c r="A10" s="42"/>
      <c r="B10" s="43" t="s">
        <v>21</v>
      </c>
      <c r="C10" s="44">
        <v>337</v>
      </c>
      <c r="D10" s="14" t="s">
        <v>30</v>
      </c>
      <c r="E10" s="15" t="s">
        <v>44</v>
      </c>
      <c r="F10" s="11">
        <v>53.61</v>
      </c>
      <c r="G10" s="11">
        <f>198.49/100*100</f>
        <v>198.49</v>
      </c>
      <c r="H10" s="12">
        <f>16.37/100*90</f>
        <v>14.733000000000001</v>
      </c>
      <c r="I10" s="12">
        <f>11.18/100*90</f>
        <v>10.061999999999999</v>
      </c>
      <c r="J10" s="26">
        <f>5.9/100*90</f>
        <v>5.3100000000000005</v>
      </c>
      <c r="L10" s="6"/>
    </row>
    <row r="11" spans="1:12" x14ac:dyDescent="0.25">
      <c r="A11" s="42"/>
      <c r="B11" s="43" t="s">
        <v>22</v>
      </c>
      <c r="C11" s="44">
        <v>429</v>
      </c>
      <c r="D11" s="16" t="s">
        <v>31</v>
      </c>
      <c r="E11" s="15" t="s">
        <v>46</v>
      </c>
      <c r="F11" s="11">
        <v>27.35</v>
      </c>
      <c r="G11" s="11">
        <f>148.73/150*150</f>
        <v>148.72999999999999</v>
      </c>
      <c r="H11" s="12">
        <f>3.26/150*130</f>
        <v>2.825333333333333</v>
      </c>
      <c r="I11" s="12">
        <f>5.37/150*130</f>
        <v>4.6539999999999999</v>
      </c>
      <c r="J11" s="26">
        <f>21.71/150*130</f>
        <v>18.815333333333335</v>
      </c>
      <c r="L11" s="6"/>
    </row>
    <row r="12" spans="1:12" x14ac:dyDescent="0.25">
      <c r="A12" s="45"/>
      <c r="B12" s="46" t="s">
        <v>24</v>
      </c>
      <c r="C12" s="44">
        <v>108</v>
      </c>
      <c r="D12" s="16" t="s">
        <v>29</v>
      </c>
      <c r="E12" s="15" t="s">
        <v>34</v>
      </c>
      <c r="F12" s="11">
        <v>2.57</v>
      </c>
      <c r="G12" s="11">
        <v>50.19</v>
      </c>
      <c r="H12" s="10">
        <v>1.74</v>
      </c>
      <c r="I12" s="10">
        <v>0.18</v>
      </c>
      <c r="J12" s="24">
        <v>14.76</v>
      </c>
      <c r="L12" s="6"/>
    </row>
    <row r="13" spans="1:12" x14ac:dyDescent="0.25">
      <c r="A13" s="42"/>
      <c r="B13" s="43" t="s">
        <v>25</v>
      </c>
      <c r="C13" s="44">
        <v>109</v>
      </c>
      <c r="D13" s="16" t="s">
        <v>27</v>
      </c>
      <c r="E13" s="15" t="s">
        <v>34</v>
      </c>
      <c r="F13" s="11">
        <v>2.57</v>
      </c>
      <c r="G13" s="11">
        <v>38.96</v>
      </c>
      <c r="H13" s="10">
        <v>1.48</v>
      </c>
      <c r="I13" s="10">
        <v>0.27</v>
      </c>
      <c r="J13" s="24">
        <v>10.02</v>
      </c>
      <c r="L13" s="6"/>
    </row>
    <row r="14" spans="1:12" x14ac:dyDescent="0.25">
      <c r="A14" s="42"/>
      <c r="B14" s="43" t="s">
        <v>35</v>
      </c>
      <c r="C14" s="44">
        <v>508</v>
      </c>
      <c r="D14" s="14" t="s">
        <v>40</v>
      </c>
      <c r="E14" s="15" t="s">
        <v>28</v>
      </c>
      <c r="F14" s="11">
        <v>9</v>
      </c>
      <c r="G14" s="11">
        <f>73.8/200*190</f>
        <v>70.11</v>
      </c>
      <c r="H14" s="12">
        <v>0.1</v>
      </c>
      <c r="I14" s="12">
        <v>0</v>
      </c>
      <c r="J14" s="26">
        <v>19.399999999999999</v>
      </c>
      <c r="L14" s="6"/>
    </row>
    <row r="15" spans="1:12" ht="15.75" thickBot="1" x14ac:dyDescent="0.3">
      <c r="A15" s="47"/>
      <c r="B15" s="69" t="s">
        <v>23</v>
      </c>
      <c r="C15" s="48">
        <v>588</v>
      </c>
      <c r="D15" s="70" t="s">
        <v>47</v>
      </c>
      <c r="E15" s="71" t="s">
        <v>48</v>
      </c>
      <c r="F15" s="72">
        <v>50</v>
      </c>
      <c r="G15" s="73">
        <v>175</v>
      </c>
      <c r="H15" s="27">
        <f>0.84/30*50</f>
        <v>1.4000000000000001</v>
      </c>
      <c r="I15" s="27">
        <f>0.99/30*50</f>
        <v>1.6500000000000001</v>
      </c>
      <c r="J15" s="28">
        <f>19.59/30*50</f>
        <v>32.65</v>
      </c>
      <c r="L15" s="6"/>
    </row>
    <row r="16" spans="1:12" x14ac:dyDescent="0.25">
      <c r="A16" s="56" t="s">
        <v>19</v>
      </c>
      <c r="B16" s="57" t="s">
        <v>23</v>
      </c>
      <c r="C16" s="58">
        <v>567</v>
      </c>
      <c r="D16" s="59" t="s">
        <v>41</v>
      </c>
      <c r="E16" s="60" t="s">
        <v>43</v>
      </c>
      <c r="F16" s="61">
        <f>11.39/60*80</f>
        <v>15.186666666666667</v>
      </c>
      <c r="G16" s="61">
        <f>161.8/60*80</f>
        <v>215.73333333333335</v>
      </c>
      <c r="H16" s="62">
        <f>2.8/60*80</f>
        <v>3.7333333333333329</v>
      </c>
      <c r="I16" s="62">
        <f>2/60*80</f>
        <v>2.6666666666666665</v>
      </c>
      <c r="J16" s="63">
        <f>33.5/60*80</f>
        <v>44.666666666666671</v>
      </c>
      <c r="L16" s="6"/>
    </row>
    <row r="17" spans="1:12" x14ac:dyDescent="0.25">
      <c r="A17" s="22"/>
      <c r="B17" s="1" t="s">
        <v>35</v>
      </c>
      <c r="C17" s="7">
        <v>518</v>
      </c>
      <c r="D17" s="3" t="s">
        <v>45</v>
      </c>
      <c r="E17" s="4" t="s">
        <v>28</v>
      </c>
      <c r="F17" s="5">
        <v>30.8</v>
      </c>
      <c r="G17" s="5">
        <f>84.44/200*200</f>
        <v>84.44</v>
      </c>
      <c r="H17" s="13">
        <v>1</v>
      </c>
      <c r="I17" s="13">
        <v>0.2</v>
      </c>
      <c r="J17" s="33">
        <v>20.2</v>
      </c>
      <c r="L17" s="6"/>
    </row>
    <row r="18" spans="1:12" ht="39.75" thickBot="1" x14ac:dyDescent="0.3">
      <c r="A18" s="34"/>
      <c r="B18" s="35" t="s">
        <v>36</v>
      </c>
      <c r="C18" s="25">
        <v>464</v>
      </c>
      <c r="D18" s="36" t="s">
        <v>49</v>
      </c>
      <c r="E18" s="37" t="s">
        <v>50</v>
      </c>
      <c r="F18" s="38">
        <v>48</v>
      </c>
      <c r="G18" s="38">
        <f>88.4/130*140</f>
        <v>95.2</v>
      </c>
      <c r="H18" s="27">
        <f>4.5/180*200</f>
        <v>5</v>
      </c>
      <c r="I18" s="27">
        <f>3.06/180*200</f>
        <v>3.4000000000000004</v>
      </c>
      <c r="J18" s="28">
        <f>6.3/180*200</f>
        <v>6.9999999999999991</v>
      </c>
      <c r="L18" s="6"/>
    </row>
  </sheetData>
  <mergeCells count="1">
    <mergeCell ref="B1:D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2022-11-09T07:37:03Z</dcterms:modified>
</cp:coreProperties>
</file>