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495" windowWidth="32760" windowHeight="188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Лист1!$A$1:$J$19</definedName>
  </definedNames>
  <calcPr calcId="977461"/>
</workbook>
</file>

<file path=xl/calcChain.xml><?xml version="1.0" encoding="utf-8"?>
<calcChain xmlns="http://schemas.openxmlformats.org/spreadsheetml/2006/main">
  <c r="G19" i="1" l="1"/>
  <c r="F19" i="1"/>
  <c r="G18" i="1"/>
  <c r="G17" i="1"/>
  <c r="F17" i="1"/>
  <c r="G16" i="1"/>
  <c r="G15" i="1"/>
  <c r="G13" i="1"/>
  <c r="F13" i="1"/>
  <c r="G12" i="1"/>
  <c r="G11" i="1"/>
  <c r="F7" i="1"/>
  <c r="G6" i="1"/>
  <c r="J19" i="1"/>
  <c r="I19" i="1"/>
  <c r="H19" i="1"/>
  <c r="J18" i="1"/>
  <c r="I18" i="1"/>
  <c r="H18" i="1"/>
  <c r="J17" i="1"/>
  <c r="I17" i="1"/>
  <c r="H17" i="1"/>
  <c r="J12" i="1"/>
  <c r="I12" i="1"/>
  <c r="H12" i="1"/>
  <c r="J15" i="1"/>
  <c r="I15" i="1"/>
  <c r="H15" i="1"/>
</calcChain>
</file>

<file path=xl/sharedStrings.xml><?xml version="1.0" encoding="utf-8"?>
<sst xmlns="http://schemas.openxmlformats.org/spreadsheetml/2006/main" count="65" uniqueCount="51">
  <si>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</si>
  <si>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</si>
  <si>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</si>
  <si>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</si>
  <si>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</si>
  <si>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</si>
  <si>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</si>
  <si>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</si>
  <si>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</si>
  <si>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</si>
  <si>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</si>
  <si>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</si>
  <si>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</si>
  <si>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</si>
  <si>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</si>
  <si>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</si>
  <si>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</si>
  <si>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</si>
  <si>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</si>
  <si>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</si>
  <si>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</si>
  <si>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</si>
  <si>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</si>
  <si>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</si>
  <si>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</si>
  <si>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</si>
  <si>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</si>
  <si>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</si>
  <si>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</si>
  <si>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</si>
  <si>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фрукты</t>
  </si>
  <si>
    <t>Масло сливочное</t>
  </si>
  <si>
    <t>1/10</t>
  </si>
  <si>
    <t>Сыр</t>
  </si>
  <si>
    <t>Какао с молоком</t>
  </si>
  <si>
    <t xml:space="preserve">Каша рисовая молочная </t>
  </si>
  <si>
    <t>1/20</t>
  </si>
  <si>
    <t>2/30</t>
  </si>
  <si>
    <t>1/30</t>
  </si>
  <si>
    <t>Суп картофельный с гречневой крупой</t>
  </si>
  <si>
    <t>Рагу из птицы</t>
  </si>
  <si>
    <t>Кисель из свежих ягод</t>
  </si>
  <si>
    <t>Фрукты свежие (яблоки)</t>
  </si>
  <si>
    <t>напиток</t>
  </si>
  <si>
    <t>Сок в ассортименте (разливной)</t>
  </si>
  <si>
    <t>Булочка молочная</t>
  </si>
  <si>
    <t>Салат из белокачанной капусты с морковью</t>
  </si>
  <si>
    <t>1/80</t>
  </si>
  <si>
    <t>Йогур фруктовый (в индивидуальной промышленной упаковке, производитель ООО "Молочный край")</t>
  </si>
  <si>
    <t>кисло-мол.продукт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</si>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</sst>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0" fillId="0" borderId="0" xfId="0" applyBorder="1"/>
    <xf numFmtId="0" fontId="2" fillId="2" borderId="4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0" borderId="5" xfId="0" applyBorder="1"/>
    <xf numFmtId="0" fontId="0" fillId="0" borderId="6" xfId="0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2" fillId="2" borderId="9" xfId="0" applyFont="1" applyFill="1" applyBorder="1"/>
    <xf numFmtId="49" fontId="2" fillId="2" borderId="9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0" fillId="0" borderId="11" xfId="0" applyBorder="1"/>
    <xf numFmtId="2" fontId="1" fillId="2" borderId="12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  <xf numFmtId="0" fontId="0" fillId="0" borderId="13" xfId="0" applyBorder="1"/>
    <xf numFmtId="2" fontId="1" fillId="2" borderId="12" xfId="0" applyNumberFormat="1" applyFont="1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2" fontId="3" fillId="0" borderId="6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left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2" borderId="18" xfId="0" applyFont="1" applyFill="1" applyBorder="1" applyAlignment="1">
      <alignment wrapText="1"/>
    </xf>
    <xf numFmtId="49" fontId="2" fillId="2" borderId="15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2" fontId="3" fillId="0" borderId="22" xfId="0" applyNumberFormat="1" applyFont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0" fillId="0" borderId="17" xfId="0" applyBorder="1"/>
    <xf numFmtId="0" fontId="2" fillId="2" borderId="15" xfId="0" applyFont="1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23" xfId="0" applyNumberFormat="1" applyFont="1" applyFill="1" applyBorder="1" applyAlignment="1">
      <alignment horizontal="center"/>
    </xf>
    <xf numFmtId="2" fontId="0" fillId="0" borderId="3" xfId="0" applyNumberFormat="1" applyBorder="1" applyAlignment="1"/>
    <xf numFmtId="2" fontId="0" fillId="0" borderId="24" xfId="0" applyNumberFormat="1" applyBorder="1" applyAlignment="1"/>
    <xf numFmtId="2" fontId="0" fillId="0" borderId="2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zoomScale="150" zoomScaleNormal="100" zoomScaleSheetLayoutView="150" workbookViewId="0">
      <selection activeCell="C2" sqref="C2"/>
    </sheetView>
  </sheetViews>
  <sheetFormatPr defaultColWidth="8.85546875"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61" t="s">
        <v>50</v>
      </c>
      <c r="C1" s="62"/>
      <c r="D1" s="63"/>
      <c r="E1" t="s">
        <v>11</v>
      </c>
      <c r="F1" s="1"/>
      <c r="I1" t="s">
        <v>12</v>
      </c>
      <c r="J1" s="3">
        <v>44904</v>
      </c>
    </row>
    <row r="2" spans="1:12" ht="15.75" thickBot="1" x14ac:dyDescent="0.3"/>
    <row r="3" spans="1:12" ht="15.75" thickBot="1" x14ac:dyDescent="0.3">
      <c r="A3" s="47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49" t="s">
        <v>7</v>
      </c>
      <c r="H3" s="48" t="s">
        <v>8</v>
      </c>
      <c r="I3" s="48" t="s">
        <v>9</v>
      </c>
      <c r="J3" s="50" t="s">
        <v>10</v>
      </c>
      <c r="L3" s="9"/>
    </row>
    <row r="4" spans="1:12" x14ac:dyDescent="0.25">
      <c r="A4" s="20" t="s">
        <v>13</v>
      </c>
      <c r="B4" s="21" t="s">
        <v>16</v>
      </c>
      <c r="C4" s="22">
        <v>268</v>
      </c>
      <c r="D4" s="23" t="s">
        <v>35</v>
      </c>
      <c r="E4" s="24" t="s">
        <v>27</v>
      </c>
      <c r="F4" s="25">
        <v>24.67</v>
      </c>
      <c r="G4" s="25">
        <v>198.56</v>
      </c>
      <c r="H4" s="26">
        <v>5.08</v>
      </c>
      <c r="I4" s="26">
        <v>6.44</v>
      </c>
      <c r="J4" s="27">
        <v>30.08</v>
      </c>
      <c r="L4" s="9"/>
    </row>
    <row r="5" spans="1:12" x14ac:dyDescent="0.25">
      <c r="A5" s="28"/>
      <c r="B5" s="2" t="s">
        <v>15</v>
      </c>
      <c r="C5" s="4">
        <v>105</v>
      </c>
      <c r="D5" s="15" t="s">
        <v>31</v>
      </c>
      <c r="E5" s="6" t="s">
        <v>32</v>
      </c>
      <c r="F5" s="7">
        <v>11.38</v>
      </c>
      <c r="G5" s="7">
        <v>74.8</v>
      </c>
      <c r="H5" s="11">
        <v>0.05</v>
      </c>
      <c r="I5" s="11">
        <v>8.25</v>
      </c>
      <c r="J5" s="29">
        <v>0.08</v>
      </c>
      <c r="L5" s="9"/>
    </row>
    <row r="6" spans="1:12" x14ac:dyDescent="0.25">
      <c r="A6" s="28"/>
      <c r="B6" s="2" t="s">
        <v>15</v>
      </c>
      <c r="C6" s="4">
        <v>100</v>
      </c>
      <c r="D6" s="8" t="s">
        <v>33</v>
      </c>
      <c r="E6" s="6" t="s">
        <v>36</v>
      </c>
      <c r="F6" s="7">
        <v>20.3</v>
      </c>
      <c r="G6" s="7">
        <f>71.12</f>
        <v>71.12</v>
      </c>
      <c r="H6" s="12">
        <v>5.2</v>
      </c>
      <c r="I6" s="12">
        <v>5.31</v>
      </c>
      <c r="J6" s="30">
        <v>0.69</v>
      </c>
      <c r="L6" s="9"/>
    </row>
    <row r="7" spans="1:12" x14ac:dyDescent="0.25">
      <c r="A7" s="31"/>
      <c r="B7" s="1" t="s">
        <v>18</v>
      </c>
      <c r="C7" s="4">
        <v>111</v>
      </c>
      <c r="D7" s="5" t="s">
        <v>25</v>
      </c>
      <c r="E7" s="6" t="s">
        <v>37</v>
      </c>
      <c r="F7" s="7">
        <f>3.34*2</f>
        <v>6.68</v>
      </c>
      <c r="G7" s="7">
        <v>112.36</v>
      </c>
      <c r="H7" s="13">
        <v>2.33</v>
      </c>
      <c r="I7" s="13">
        <v>1.3</v>
      </c>
      <c r="J7" s="32">
        <v>23.1</v>
      </c>
      <c r="L7" s="9"/>
    </row>
    <row r="8" spans="1:12" ht="14.45" customHeight="1" x14ac:dyDescent="0.25">
      <c r="A8" s="28"/>
      <c r="B8" s="2" t="s">
        <v>18</v>
      </c>
      <c r="C8" s="4">
        <v>109</v>
      </c>
      <c r="D8" s="5" t="s">
        <v>26</v>
      </c>
      <c r="E8" s="6" t="s">
        <v>38</v>
      </c>
      <c r="F8" s="7">
        <v>2.57</v>
      </c>
      <c r="G8" s="7">
        <v>38.96</v>
      </c>
      <c r="H8" s="12">
        <v>1.48</v>
      </c>
      <c r="I8" s="12">
        <v>0.27</v>
      </c>
      <c r="J8" s="30">
        <v>10.02</v>
      </c>
      <c r="L8" s="9"/>
    </row>
    <row r="9" spans="1:12" ht="15.75" thickBot="1" x14ac:dyDescent="0.3">
      <c r="A9" s="28"/>
      <c r="B9" s="55" t="s">
        <v>17</v>
      </c>
      <c r="C9" s="56">
        <v>382</v>
      </c>
      <c r="D9" s="10" t="s">
        <v>34</v>
      </c>
      <c r="E9" s="57" t="s">
        <v>28</v>
      </c>
      <c r="F9" s="58">
        <v>23.14</v>
      </c>
      <c r="G9" s="58">
        <v>118.6</v>
      </c>
      <c r="H9" s="59">
        <v>4.08</v>
      </c>
      <c r="I9" s="59">
        <v>3.54</v>
      </c>
      <c r="J9" s="60">
        <v>17.579999999999998</v>
      </c>
      <c r="L9" s="9"/>
    </row>
    <row r="10" spans="1:12" x14ac:dyDescent="0.25">
      <c r="A10" s="20" t="s">
        <v>14</v>
      </c>
      <c r="B10" s="21" t="s">
        <v>15</v>
      </c>
      <c r="C10" s="22">
        <v>4</v>
      </c>
      <c r="D10" s="39" t="s">
        <v>46</v>
      </c>
      <c r="E10" s="24" t="s">
        <v>47</v>
      </c>
      <c r="F10" s="25">
        <v>8.9499999999999993</v>
      </c>
      <c r="G10" s="25">
        <v>108.8</v>
      </c>
      <c r="H10" s="26">
        <v>1.28</v>
      </c>
      <c r="I10" s="26">
        <v>8.08</v>
      </c>
      <c r="J10" s="27">
        <v>7.68</v>
      </c>
      <c r="L10" s="9"/>
    </row>
    <row r="11" spans="1:12" x14ac:dyDescent="0.25">
      <c r="A11" s="28"/>
      <c r="B11" s="2" t="s">
        <v>20</v>
      </c>
      <c r="C11" s="4">
        <v>244</v>
      </c>
      <c r="D11" s="10" t="s">
        <v>39</v>
      </c>
      <c r="E11" s="6" t="s">
        <v>28</v>
      </c>
      <c r="F11" s="7">
        <v>17.72</v>
      </c>
      <c r="G11" s="7">
        <f>147.54/200*200</f>
        <v>147.54</v>
      </c>
      <c r="H11" s="13">
        <v>8.14</v>
      </c>
      <c r="I11" s="13">
        <v>8.02</v>
      </c>
      <c r="J11" s="32">
        <v>12.64</v>
      </c>
      <c r="L11" s="9"/>
    </row>
    <row r="12" spans="1:12" x14ac:dyDescent="0.25">
      <c r="A12" s="28"/>
      <c r="B12" s="2" t="s">
        <v>21</v>
      </c>
      <c r="C12" s="4">
        <v>407</v>
      </c>
      <c r="D12" s="8" t="s">
        <v>40</v>
      </c>
      <c r="E12" s="6" t="s">
        <v>27</v>
      </c>
      <c r="F12" s="7">
        <v>57.89</v>
      </c>
      <c r="G12" s="7">
        <f>269.32/180*180</f>
        <v>269.32</v>
      </c>
      <c r="H12" s="11">
        <f>17.89/180*150</f>
        <v>14.908333333333333</v>
      </c>
      <c r="I12" s="11">
        <f>14.69/180*150</f>
        <v>12.241666666666665</v>
      </c>
      <c r="J12" s="29">
        <f>16.24/180*150</f>
        <v>13.533333333333333</v>
      </c>
      <c r="L12" s="9"/>
    </row>
    <row r="13" spans="1:12" x14ac:dyDescent="0.25">
      <c r="A13" s="31"/>
      <c r="B13" s="1" t="s">
        <v>23</v>
      </c>
      <c r="C13" s="4">
        <v>108</v>
      </c>
      <c r="D13" s="8" t="s">
        <v>29</v>
      </c>
      <c r="E13" s="6" t="s">
        <v>38</v>
      </c>
      <c r="F13" s="7">
        <f>2.57</f>
        <v>2.57</v>
      </c>
      <c r="G13" s="7">
        <f>50.19</f>
        <v>50.19</v>
      </c>
      <c r="H13" s="12">
        <v>1.74</v>
      </c>
      <c r="I13" s="12">
        <v>0.18</v>
      </c>
      <c r="J13" s="30">
        <v>14.76</v>
      </c>
      <c r="L13" s="9"/>
    </row>
    <row r="14" spans="1:12" x14ac:dyDescent="0.25">
      <c r="A14" s="28"/>
      <c r="B14" s="2" t="s">
        <v>24</v>
      </c>
      <c r="C14" s="4">
        <v>109</v>
      </c>
      <c r="D14" s="8" t="s">
        <v>26</v>
      </c>
      <c r="E14" s="6" t="s">
        <v>38</v>
      </c>
      <c r="F14" s="7">
        <v>2.57</v>
      </c>
      <c r="G14" s="7">
        <v>38.96</v>
      </c>
      <c r="H14" s="12">
        <v>1.48</v>
      </c>
      <c r="I14" s="12">
        <v>0.27</v>
      </c>
      <c r="J14" s="30">
        <v>10.02</v>
      </c>
      <c r="L14" s="9"/>
    </row>
    <row r="15" spans="1:12" x14ac:dyDescent="0.25">
      <c r="A15" s="28"/>
      <c r="B15" s="2" t="s">
        <v>22</v>
      </c>
      <c r="C15" s="4">
        <v>518</v>
      </c>
      <c r="D15" s="5" t="s">
        <v>44</v>
      </c>
      <c r="E15" s="6" t="s">
        <v>28</v>
      </c>
      <c r="F15" s="7">
        <v>20.93</v>
      </c>
      <c r="G15" s="7">
        <f>84.44/200*200</f>
        <v>84.44</v>
      </c>
      <c r="H15" s="11">
        <f>1/200*180</f>
        <v>0.9</v>
      </c>
      <c r="I15" s="11">
        <f>0.2/200*180</f>
        <v>0.18</v>
      </c>
      <c r="J15" s="29">
        <f>20.2/200*180</f>
        <v>18.18</v>
      </c>
      <c r="L15" s="9"/>
    </row>
    <row r="16" spans="1:12" ht="42.6" customHeight="1" thickBot="1" x14ac:dyDescent="0.3">
      <c r="A16" s="33"/>
      <c r="B16" s="40" t="s">
        <v>49</v>
      </c>
      <c r="C16" s="41">
        <v>464</v>
      </c>
      <c r="D16" s="42" t="s">
        <v>48</v>
      </c>
      <c r="E16" s="43" t="s">
        <v>28</v>
      </c>
      <c r="F16" s="44">
        <v>34</v>
      </c>
      <c r="G16" s="44">
        <f>88.4/130*200</f>
        <v>136</v>
      </c>
      <c r="H16" s="45">
        <v>5</v>
      </c>
      <c r="I16" s="45">
        <v>3.4</v>
      </c>
      <c r="J16" s="46">
        <v>7</v>
      </c>
      <c r="L16" s="9"/>
    </row>
    <row r="17" spans="1:12" x14ac:dyDescent="0.25">
      <c r="A17" s="28" t="s">
        <v>19</v>
      </c>
      <c r="B17" s="16" t="s">
        <v>22</v>
      </c>
      <c r="C17" s="17">
        <v>566</v>
      </c>
      <c r="D17" s="37" t="s">
        <v>45</v>
      </c>
      <c r="E17" s="18" t="s">
        <v>47</v>
      </c>
      <c r="F17" s="19">
        <f>16.33/60*80</f>
        <v>21.77333333333333</v>
      </c>
      <c r="G17" s="19">
        <f>189.37/60*80</f>
        <v>252.49333333333334</v>
      </c>
      <c r="H17" s="38">
        <f>3.95/60*80</f>
        <v>5.2666666666666675</v>
      </c>
      <c r="I17" s="38">
        <f>2.97/60*80</f>
        <v>3.96</v>
      </c>
      <c r="J17" s="51">
        <f>34.73/60*80</f>
        <v>46.306666666666665</v>
      </c>
      <c r="L17" s="9"/>
    </row>
    <row r="18" spans="1:12" x14ac:dyDescent="0.25">
      <c r="A18" s="31"/>
      <c r="B18" s="1" t="s">
        <v>43</v>
      </c>
      <c r="C18" s="4">
        <v>418</v>
      </c>
      <c r="D18" s="8" t="s">
        <v>41</v>
      </c>
      <c r="E18" s="6" t="s">
        <v>27</v>
      </c>
      <c r="F18" s="7">
        <v>18.559999999999999</v>
      </c>
      <c r="G18" s="7">
        <f>72.5/180*180</f>
        <v>72.5</v>
      </c>
      <c r="H18" s="14">
        <f>0.18/180*200</f>
        <v>0.2</v>
      </c>
      <c r="I18" s="14">
        <f>0.04/180*200</f>
        <v>4.4444444444444446E-2</v>
      </c>
      <c r="J18" s="52">
        <f>17.6/180*200</f>
        <v>19.555555555555557</v>
      </c>
      <c r="L18" s="9"/>
    </row>
    <row r="19" spans="1:12" ht="15.75" thickBot="1" x14ac:dyDescent="0.3">
      <c r="A19" s="33"/>
      <c r="B19" s="53" t="s">
        <v>30</v>
      </c>
      <c r="C19" s="34">
        <v>112</v>
      </c>
      <c r="D19" s="54" t="s">
        <v>42</v>
      </c>
      <c r="E19" s="35" t="s">
        <v>28</v>
      </c>
      <c r="F19" s="36">
        <f>45/200*200</f>
        <v>45</v>
      </c>
      <c r="G19" s="36">
        <f>84.6/180*200</f>
        <v>94</v>
      </c>
      <c r="H19" s="45">
        <f>0.72/180*200</f>
        <v>0.8</v>
      </c>
      <c r="I19" s="45">
        <f>0.72/180*200</f>
        <v>0.8</v>
      </c>
      <c r="J19" s="46">
        <f>17.64/180*200</f>
        <v>19.600000000000001</v>
      </c>
      <c r="L19" s="9"/>
    </row>
  </sheetData>
  <mergeCells count="1">
    <mergeCell ref="B1:D1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2022-12-05T06:32:02Z</dcterms:modified>
</cp:coreProperties>
</file>