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883"/>
  </bookViews>
  <sheets>
    <sheet name="1" sheetId="5" r:id="rId1"/>
  </sheets>
  <externalReferences>
    <externalReference r:id="rId2"/>
  </externalReferences>
  <definedNames>
    <definedName name="А136">'[1]15.10.9д'!#REF!</definedName>
    <definedName name="А146">'[1]15.10.9д'!#REF!</definedName>
    <definedName name="апв">'[1]15.10.9д'!#REF!</definedName>
    <definedName name="апит">'[1]15.10.9д'!#REF!</definedName>
    <definedName name="б12">'[1]15.10.9д'!#REF!</definedName>
    <definedName name="В136">'[1]15.10.9д'!#REF!</definedName>
    <definedName name="в20">'[1]15.10.9д'!#REF!</definedName>
    <definedName name="вам">'[1]15.10.9д'!#REF!</definedName>
    <definedName name="вт18.11">'[1]15.10.9д'!#REF!</definedName>
    <definedName name="вт20.11">'[1]15.10.9д'!#REF!</definedName>
    <definedName name="д">'[1]15.10.9д'!#REF!</definedName>
    <definedName name="д.20">'[1]15.10.9д'!#REF!</definedName>
    <definedName name="д16">'[1]15.10.9д'!#REF!</definedName>
    <definedName name="д19">'[1]15.10.9д'!#REF!</definedName>
    <definedName name="д19.02д">'[1]15.10.9д'!#REF!</definedName>
    <definedName name="д20">'[1]15.10.9д'!#REF!</definedName>
    <definedName name="д5">'[1]15.10.9д'!#REF!</definedName>
    <definedName name="д9">'[1]15.10.9д'!#REF!</definedName>
    <definedName name="ж">'[1]15.10.9д'!#REF!</definedName>
    <definedName name="ж1">'[1]15.10.9д'!#REF!</definedName>
    <definedName name="ка12">'[1]15.10.9д'!#REF!</definedName>
    <definedName name="каша">'[1]15.10.9д'!#REF!</definedName>
    <definedName name="каша5">'[1]15.10.9д'!#REF!</definedName>
    <definedName name="кен">'[1]15.10.9д'!#REF!</definedName>
    <definedName name="л12">'[1]15.10.9д'!#REF!</definedName>
    <definedName name="л2">'[1]15.10.9д'!#REF!</definedName>
    <definedName name="л3">'[1]15.10.9д'!#REF!</definedName>
    <definedName name="л4">'[1]15.10.9д'!#REF!</definedName>
    <definedName name="мит">'[1]15.10.9д'!#REF!</definedName>
    <definedName name="на5">'[1]15.10.9д'!#REF!</definedName>
    <definedName name="но">'[1]15.10.9д'!#REF!</definedName>
    <definedName name="нр">'[1]15.10.9д'!#REF!</definedName>
    <definedName name="олд12">'[1]15.10.9д'!#REF!</definedName>
    <definedName name="п">'[1]15.10.9д'!#REF!</definedName>
    <definedName name="п123">'[1]15.10.9д'!#REF!</definedName>
    <definedName name="пав">'[1]15.10.9д'!#REF!</definedName>
    <definedName name="пл">'[1]15.10.9д'!#REF!</definedName>
    <definedName name="пн19.11.д.13">'[1]15.10.9д'!#REF!</definedName>
    <definedName name="пн20.11.">'[1]15.10.9д'!#REF!</definedName>
    <definedName name="пр">'[1]15.10.9д'!#REF!</definedName>
    <definedName name="прол">'[1]15.10.9д'!#REF!</definedName>
    <definedName name="р12">'[1]15.10.9д'!#REF!</definedName>
    <definedName name="ро">'[1]15.10.9д'!#REF!</definedName>
    <definedName name="ррр45">'[1]15.10.9д'!#REF!</definedName>
    <definedName name="рррр">'[1]15.10.9д'!#REF!</definedName>
    <definedName name="ррррррр">'[1]15.10.9д'!#REF!</definedName>
    <definedName name="рх">'[1]15.10.9д'!#REF!</definedName>
    <definedName name="С136">'[1]15.10.9д'!#REF!</definedName>
    <definedName name="смит">'[1]15.10.9д'!#REF!</definedName>
    <definedName name="т2">'[1]15.10.9д'!#REF!</definedName>
    <definedName name="чсм">'[1]15.10.9д'!#REF!</definedName>
    <definedName name="чсми">'[1]15.10.9д'!#REF!</definedName>
    <definedName name="ыва">'[1]15.10.9д'!#REF!</definedName>
    <definedName name="э2">'[1]15.10.9д'!#REF!</definedName>
    <definedName name="ю12">'[1]15.10.9д'!#REF!</definedName>
    <definedName name="ячс">'[1]15.10.9д'!#REF!</definedName>
  </definedNames>
  <calcPr calcId="152511"/>
</workbook>
</file>

<file path=xl/calcChain.xml><?xml version="1.0" encoding="utf-8"?>
<calcChain xmlns="http://schemas.openxmlformats.org/spreadsheetml/2006/main">
  <c r="J16" i="5" l="1"/>
  <c r="I16" i="5"/>
  <c r="H16" i="5"/>
  <c r="G16" i="5"/>
  <c r="J13" i="5"/>
  <c r="I13" i="5"/>
  <c r="H13" i="5"/>
  <c r="G13" i="5"/>
  <c r="J12" i="5"/>
  <c r="I12" i="5"/>
  <c r="H12" i="5"/>
  <c r="J6" i="5" l="1"/>
  <c r="I6" i="5"/>
  <c r="H6" i="5"/>
  <c r="G6" i="5"/>
  <c r="F13" i="5"/>
  <c r="F12" i="5"/>
  <c r="F11" i="5"/>
  <c r="F10" i="5"/>
  <c r="F6" i="5"/>
  <c r="F5" i="5"/>
  <c r="F4" i="5"/>
</calcChain>
</file>

<file path=xl/sharedStrings.xml><?xml version="1.0" encoding="utf-8"?>
<sst xmlns="http://schemas.openxmlformats.org/spreadsheetml/2006/main" count="49" uniqueCount="45">
  <si>
    <t>Выход, г</t>
  </si>
  <si>
    <t>Калорийность</t>
  </si>
  <si>
    <t>Хлеб пшеничный</t>
  </si>
  <si>
    <t>200</t>
  </si>
  <si>
    <t>1 шт</t>
  </si>
  <si>
    <t>Школа</t>
  </si>
  <si>
    <t>Возвраст</t>
  </si>
  <si>
    <t>Прием пищи</t>
  </si>
  <si>
    <t>Раздел</t>
  </si>
  <si>
    <t>Блюдо</t>
  </si>
  <si>
    <t>Цена</t>
  </si>
  <si>
    <t>Завтрак</t>
  </si>
  <si>
    <t>Обед</t>
  </si>
  <si>
    <t>Полдник</t>
  </si>
  <si>
    <t>День</t>
  </si>
  <si>
    <t>Белки</t>
  </si>
  <si>
    <t>Жиры</t>
  </si>
  <si>
    <t>Углеводы</t>
  </si>
  <si>
    <t>МБОУ "Средняя школа № 15"</t>
  </si>
  <si>
    <t>№</t>
  </si>
  <si>
    <t>1 блюдо</t>
  </si>
  <si>
    <t>2 блюдо</t>
  </si>
  <si>
    <t>гарнир</t>
  </si>
  <si>
    <t>напиток</t>
  </si>
  <si>
    <t>выпечка</t>
  </si>
  <si>
    <t>хлеб пшен.</t>
  </si>
  <si>
    <t>гор.блюдо</t>
  </si>
  <si>
    <t>Плов из риса с фруктами</t>
  </si>
  <si>
    <t>Сырники из творога запеченные</t>
  </si>
  <si>
    <t>Молоко кипяченое</t>
  </si>
  <si>
    <t>Огурец консервированный</t>
  </si>
  <si>
    <t>Суп картофельный с мясными фрикадельками</t>
  </si>
  <si>
    <t>250/20</t>
  </si>
  <si>
    <t>Капуста белокочанная тушеная в томатном соусе</t>
  </si>
  <si>
    <t>Гуляш мясной из филе кур</t>
  </si>
  <si>
    <t>50</t>
  </si>
  <si>
    <t>Кисель промышленного производства</t>
  </si>
  <si>
    <t>Булочка с маком 1 шт</t>
  </si>
  <si>
    <t>1/50</t>
  </si>
  <si>
    <t>60</t>
  </si>
  <si>
    <t>Печенье Двойное</t>
  </si>
  <si>
    <t>Сок 0,2</t>
  </si>
  <si>
    <t>сок</t>
  </si>
  <si>
    <t>огурец</t>
  </si>
  <si>
    <t>плов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</si>
</sst>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3" fillId="0" borderId="0"/>
    <xf numFmtId="0" fontId="4" fillId="0" borderId="0"/>
    <xf numFmtId="0" fontId="2" fillId="0" borderId="0"/>
    <xf numFmtId="0" fontId="1" fillId="0" borderId="0"/>
  </cellStyleXfs>
  <cellXfs count="68">
    <xf numFmtId="0" fontId="0" fillId="0" borderId="0" xfId="0"/>
    <xf numFmtId="0" fontId="0" fillId="0" borderId="0" xfId="0" applyFill="1"/>
    <xf numFmtId="0" fontId="0" fillId="0" borderId="0" xfId="0" applyFont="1" applyFill="1"/>
    <xf numFmtId="0" fontId="0" fillId="0" borderId="2" xfId="0" applyFont="1" applyFill="1" applyBorder="1"/>
    <xf numFmtId="0" fontId="0" fillId="0" borderId="0" xfId="0" applyAlignment="1">
      <alignment vertical="center"/>
    </xf>
    <xf numFmtId="0" fontId="0" fillId="0" borderId="2" xfId="0" applyFont="1" applyFill="1" applyBorder="1" applyProtection="1">
      <protection locked="0"/>
    </xf>
    <xf numFmtId="49" fontId="5" fillId="0" borderId="2" xfId="1" applyNumberFormat="1" applyFont="1" applyBorder="1" applyAlignment="1">
      <alignment horizontal="center"/>
    </xf>
    <xf numFmtId="4" fontId="5" fillId="0" borderId="2" xfId="1" applyNumberFormat="1" applyFont="1" applyBorder="1" applyAlignment="1">
      <alignment horizontal="center"/>
    </xf>
    <xf numFmtId="0" fontId="0" fillId="0" borderId="1" xfId="0" applyFont="1" applyBorder="1"/>
    <xf numFmtId="0" fontId="0" fillId="0" borderId="4" xfId="0" applyFont="1" applyBorder="1"/>
    <xf numFmtId="0" fontId="0" fillId="0" borderId="5" xfId="0" applyFont="1" applyFill="1" applyBorder="1" applyProtection="1">
      <protection locked="0"/>
    </xf>
    <xf numFmtId="49" fontId="5" fillId="0" borderId="5" xfId="1" applyNumberFormat="1" applyFont="1" applyBorder="1" applyAlignment="1">
      <alignment horizontal="center"/>
    </xf>
    <xf numFmtId="4" fontId="5" fillId="0" borderId="5" xfId="1" applyNumberFormat="1" applyFont="1" applyBorder="1" applyAlignment="1">
      <alignment horizontal="center"/>
    </xf>
    <xf numFmtId="0" fontId="0" fillId="0" borderId="7" xfId="0" applyFont="1" applyBorder="1"/>
    <xf numFmtId="0" fontId="0" fillId="0" borderId="8" xfId="0" applyFont="1" applyFill="1" applyBorder="1"/>
    <xf numFmtId="49" fontId="5" fillId="0" borderId="8" xfId="1" applyNumberFormat="1" applyFont="1" applyBorder="1" applyAlignment="1">
      <alignment horizontal="center"/>
    </xf>
    <xf numFmtId="4" fontId="5" fillId="0" borderId="8" xfId="1" applyNumberFormat="1" applyFont="1" applyBorder="1" applyAlignment="1">
      <alignment horizontal="center"/>
    </xf>
    <xf numFmtId="49" fontId="5" fillId="0" borderId="12" xfId="1" applyNumberFormat="1" applyFont="1" applyBorder="1" applyAlignment="1">
      <alignment horizontal="center"/>
    </xf>
    <xf numFmtId="4" fontId="5" fillId="0" borderId="12" xfId="1" applyNumberFormat="1" applyFont="1" applyBorder="1" applyAlignment="1">
      <alignment horizontal="center"/>
    </xf>
    <xf numFmtId="0" fontId="0" fillId="0" borderId="2" xfId="0" applyFont="1" applyFill="1" applyBorder="1" applyAlignment="1" applyProtection="1">
      <alignment horizontal="center"/>
      <protection locked="0"/>
    </xf>
    <xf numFmtId="0" fontId="0" fillId="0" borderId="5" xfId="0" applyFont="1" applyFill="1" applyBorder="1" applyAlignment="1" applyProtection="1">
      <alignment horizontal="center"/>
      <protection locked="0"/>
    </xf>
    <xf numFmtId="0" fontId="0" fillId="0" borderId="8" xfId="0" applyFont="1" applyFill="1" applyBorder="1" applyAlignment="1" applyProtection="1">
      <alignment horizontal="center"/>
      <protection locked="0"/>
    </xf>
    <xf numFmtId="14" fontId="0" fillId="0" borderId="2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2" fontId="6" fillId="0" borderId="8" xfId="1" applyNumberFormat="1" applyFont="1" applyBorder="1" applyAlignment="1">
      <alignment horizontal="center"/>
    </xf>
    <xf numFmtId="2" fontId="6" fillId="0" borderId="8" xfId="1" applyNumberFormat="1" applyFont="1" applyBorder="1" applyAlignment="1">
      <alignment horizontal="center" vertical="center"/>
    </xf>
    <xf numFmtId="2" fontId="6" fillId="0" borderId="15" xfId="1" applyNumberFormat="1" applyFont="1" applyBorder="1" applyAlignment="1">
      <alignment horizontal="center" vertical="center"/>
    </xf>
    <xf numFmtId="2" fontId="6" fillId="0" borderId="2" xfId="1" applyNumberFormat="1" applyFont="1" applyBorder="1" applyAlignment="1">
      <alignment horizontal="center"/>
    </xf>
    <xf numFmtId="2" fontId="6" fillId="0" borderId="2" xfId="1" applyNumberFormat="1" applyFont="1" applyBorder="1" applyAlignment="1">
      <alignment horizontal="center" vertical="center"/>
    </xf>
    <xf numFmtId="2" fontId="6" fillId="0" borderId="3" xfId="1" applyNumberFormat="1" applyFont="1" applyBorder="1" applyAlignment="1">
      <alignment horizontal="center" vertical="center"/>
    </xf>
    <xf numFmtId="2" fontId="6" fillId="0" borderId="12" xfId="1" applyNumberFormat="1" applyFont="1" applyBorder="1" applyAlignment="1">
      <alignment horizontal="center"/>
    </xf>
    <xf numFmtId="2" fontId="6" fillId="0" borderId="12" xfId="1" applyNumberFormat="1" applyFont="1" applyBorder="1" applyAlignment="1">
      <alignment horizontal="center" vertical="center"/>
    </xf>
    <xf numFmtId="2" fontId="6" fillId="0" borderId="14" xfId="1" applyNumberFormat="1" applyFont="1" applyBorder="1" applyAlignment="1">
      <alignment horizontal="center" vertical="center"/>
    </xf>
    <xf numFmtId="2" fontId="6" fillId="0" borderId="5" xfId="1" applyNumberFormat="1" applyFont="1" applyBorder="1" applyAlignment="1">
      <alignment horizontal="center"/>
    </xf>
    <xf numFmtId="2" fontId="6" fillId="0" borderId="5" xfId="1" applyNumberFormat="1" applyFont="1" applyBorder="1" applyAlignment="1">
      <alignment horizontal="center" vertical="center"/>
    </xf>
    <xf numFmtId="2" fontId="6" fillId="0" borderId="6" xfId="1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5" fillId="0" borderId="2" xfId="1" applyFont="1" applyBorder="1"/>
    <xf numFmtId="0" fontId="0" fillId="0" borderId="2" xfId="0" applyFont="1" applyFill="1" applyBorder="1" applyAlignment="1" applyProtection="1">
      <alignment horizontal="center" vertical="center"/>
      <protection locked="0"/>
    </xf>
    <xf numFmtId="0" fontId="5" fillId="0" borderId="12" xfId="1" applyFont="1" applyBorder="1"/>
    <xf numFmtId="0" fontId="0" fillId="0" borderId="1" xfId="0" applyFont="1" applyBorder="1" applyAlignment="1">
      <alignment vertical="center"/>
    </xf>
    <xf numFmtId="0" fontId="5" fillId="0" borderId="5" xfId="1" applyFont="1" applyBorder="1"/>
    <xf numFmtId="0" fontId="5" fillId="0" borderId="8" xfId="1" applyFont="1" applyBorder="1"/>
    <xf numFmtId="0" fontId="0" fillId="0" borderId="2" xfId="0" applyFont="1" applyFill="1" applyBorder="1" applyAlignment="1">
      <alignment vertical="center"/>
    </xf>
    <xf numFmtId="0" fontId="0" fillId="0" borderId="13" xfId="0" applyFont="1" applyBorder="1"/>
    <xf numFmtId="0" fontId="0" fillId="0" borderId="12" xfId="0" applyFont="1" applyFill="1" applyBorder="1"/>
    <xf numFmtId="0" fontId="0" fillId="0" borderId="12" xfId="0" applyFont="1" applyFill="1" applyBorder="1" applyAlignment="1" applyProtection="1">
      <alignment horizontal="center"/>
      <protection locked="0"/>
    </xf>
    <xf numFmtId="0" fontId="5" fillId="0" borderId="2" xfId="1" applyFont="1" applyBorder="1" applyAlignment="1">
      <alignment vertical="center" wrapText="1"/>
    </xf>
    <xf numFmtId="49" fontId="5" fillId="0" borderId="2" xfId="1" applyNumberFormat="1" applyFont="1" applyBorder="1" applyAlignment="1">
      <alignment horizontal="center" vertical="center"/>
    </xf>
    <xf numFmtId="4" fontId="5" fillId="0" borderId="2" xfId="1" applyNumberFormat="1" applyFont="1" applyBorder="1" applyAlignment="1">
      <alignment horizontal="center" vertical="center"/>
    </xf>
    <xf numFmtId="0" fontId="0" fillId="0" borderId="9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11" xfId="0" applyFill="1" applyBorder="1" applyAlignment="1" applyProtection="1">
      <protection locked="0"/>
    </xf>
    <xf numFmtId="0" fontId="0" fillId="0" borderId="19" xfId="0" applyFont="1" applyBorder="1"/>
    <xf numFmtId="0" fontId="0" fillId="0" borderId="20" xfId="0" applyFont="1" applyFill="1" applyBorder="1" applyProtection="1">
      <protection locked="0"/>
    </xf>
    <xf numFmtId="0" fontId="0" fillId="0" borderId="20" xfId="0" applyFont="1" applyFill="1" applyBorder="1" applyAlignment="1" applyProtection="1">
      <alignment horizontal="center"/>
      <protection locked="0"/>
    </xf>
    <xf numFmtId="0" fontId="5" fillId="0" borderId="20" xfId="1" applyFont="1" applyBorder="1"/>
    <xf numFmtId="49" fontId="5" fillId="0" borderId="20" xfId="1" applyNumberFormat="1" applyFont="1" applyBorder="1" applyAlignment="1">
      <alignment horizontal="center"/>
    </xf>
    <xf numFmtId="4" fontId="5" fillId="0" borderId="20" xfId="1" applyNumberFormat="1" applyFont="1" applyBorder="1" applyAlignment="1">
      <alignment horizontal="center"/>
    </xf>
    <xf numFmtId="2" fontId="6" fillId="0" borderId="20" xfId="1" applyNumberFormat="1" applyFont="1" applyBorder="1" applyAlignment="1">
      <alignment horizontal="center"/>
    </xf>
    <xf numFmtId="2" fontId="6" fillId="0" borderId="20" xfId="1" applyNumberFormat="1" applyFont="1" applyBorder="1" applyAlignment="1">
      <alignment horizontal="center" vertical="center"/>
    </xf>
    <xf numFmtId="2" fontId="6" fillId="0" borderId="21" xfId="1" applyNumberFormat="1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 applyProtection="1">
      <alignment horizontal="center" vertical="center"/>
      <protection locked="0"/>
    </xf>
  </cellXfs>
  <cellStyles count="6">
    <cellStyle name="Обычный" xfId="0" builtinId="0"/>
    <cellStyle name="Обычный 2" xfId="1"/>
    <cellStyle name="Обычный 2 2" xfId="4"/>
    <cellStyle name="Обычный 2 3" xfId="3"/>
    <cellStyle name="Обычный 2 4" xfId="2"/>
    <cellStyle name="Обычный 2 4 3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Data\share\&#1057;&#1077;&#1088;&#1074;&#1077;&#1088;\&#1052;&#1045;&#1053;&#1070;%20&#1085;&#1072;%20&#1090;&#1086;&#1095;&#1082;&#1080;\2019&#1075;&#1086;&#1076;\&#1064;&#1082;&#1086;&#1083;&#1072;%2015\&#1052;&#1045;&#1053;&#1070;%202019\&#1052;&#1077;&#1085;&#1102;%20&#1096;&#1082;%2015%20&#1076;&#1086;%2030.04.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09.д6"/>
      <sheetName val="14.09.д11"/>
      <sheetName val="17.09.д13"/>
      <sheetName val="18.09.д1"/>
      <sheetName val="19.09.д20"/>
      <sheetName val="20.09.д16"/>
      <sheetName val="21.09.д18"/>
      <sheetName val="24.09.д3"/>
      <sheetName val="25.09.д5"/>
      <sheetName val="26.09.д4"/>
      <sheetName val="27.09.д6"/>
      <sheetName val="28.09.д11"/>
      <sheetName val="1.10.д13"/>
      <sheetName val="2.10.д14"/>
      <sheetName val="3.10.д16"/>
      <sheetName val="4.10.д15"/>
      <sheetName val="5.10.д19"/>
      <sheetName val="8.10.д3"/>
      <sheetName val="09.10.д1"/>
      <sheetName val="10.10.д2"/>
      <sheetName val="11,10.д4"/>
      <sheetName val="12,10.д5"/>
      <sheetName val="15.10.9д"/>
      <sheetName val="16.10.д7"/>
      <sheetName val="17.10.д11"/>
      <sheetName val="18.10.д13 "/>
      <sheetName val="19.10.д14"/>
      <sheetName val="пн22.10.д18 "/>
      <sheetName val="вт23,10.д5"/>
      <sheetName val="ср24.10.д1"/>
      <sheetName val="чт25.10.д16"/>
      <sheetName val="пт26.10.д20"/>
      <sheetName val="вт06.11.д1"/>
      <sheetName val="ср07,11.д17"/>
      <sheetName val="чт08,11.д3"/>
      <sheetName val="чт09,11.д10"/>
      <sheetName val="вт13.11.д16 "/>
      <sheetName val="ср14.11.д9"/>
      <sheetName val="чт15.11.д2"/>
      <sheetName val="пт16.11.д6"/>
      <sheetName val="19.11.д13"/>
      <sheetName val="20.11.д.7"/>
      <sheetName val="21.11.д.5"/>
      <sheetName val="22.11.д.11"/>
      <sheetName val="23.11.д.1"/>
      <sheetName val="26.11.д9"/>
      <sheetName val="27.11д.4"/>
      <sheetName val="28.11.д14"/>
      <sheetName val="29.11.д6"/>
      <sheetName val="30.11.д19"/>
      <sheetName val="3.12д5"/>
      <sheetName val="4.12д9"/>
      <sheetName val="5.12д.1"/>
      <sheetName val="6.12д.4"/>
      <sheetName val="7.12д18"/>
      <sheetName val="10.12д.3"/>
      <sheetName val="11.12д.11"/>
      <sheetName val="12.12д14"/>
      <sheetName val="13.12д16"/>
      <sheetName val="14.12д12"/>
      <sheetName val="17.12д5"/>
      <sheetName val="18.12д20"/>
      <sheetName val="19.12д2"/>
      <sheetName val="20.12д.1"/>
      <sheetName val="24.12д19"/>
      <sheetName val="10.01д.3"/>
      <sheetName val="11.01д.4"/>
      <sheetName val="14.01д9"/>
      <sheetName val="15.01д16"/>
      <sheetName val="16.01д17"/>
      <sheetName val="18.01д5"/>
      <sheetName val="21.01.д6"/>
      <sheetName val="22.01д19"/>
      <sheetName val="24.01д2"/>
      <sheetName val="25.01д.7"/>
      <sheetName val="28.01д9"/>
      <sheetName val="29.01д.11"/>
      <sheetName val="30.01д.1"/>
      <sheetName val="31.01д8"/>
      <sheetName val="01.02д10"/>
      <sheetName val="04.02д16"/>
      <sheetName val="05.02д19"/>
      <sheetName val="06.02д2"/>
      <sheetName val="07.02д.11"/>
      <sheetName val="08.02д12"/>
      <sheetName val="11.02д13"/>
      <sheetName val="12.02д14"/>
      <sheetName val="13.02д5"/>
      <sheetName val="14.02д6"/>
      <sheetName val="15.02д10"/>
      <sheetName val="18.02д19"/>
      <sheetName val="19.02д9"/>
      <sheetName val="20.02д16"/>
      <sheetName val="21.02.д2"/>
      <sheetName val="22.02д.4"/>
      <sheetName val="25.02д2"/>
      <sheetName val="26.02д.3"/>
      <sheetName val="27.02д13"/>
      <sheetName val="28.02д10"/>
      <sheetName val="01.03д16"/>
      <sheetName val="04.03д9"/>
      <sheetName val="5.03д19"/>
      <sheetName val="06.03д5"/>
      <sheetName val="11.03д2"/>
      <sheetName val="12.03д12"/>
      <sheetName val="14.03.д2"/>
      <sheetName val="15.03д10"/>
      <sheetName val="18.03д18"/>
      <sheetName val="19.03д20"/>
      <sheetName val="20.03д16"/>
      <sheetName val="01.04д14"/>
      <sheetName val="02.04д19"/>
      <sheetName val="03.04д5"/>
      <sheetName val="04.04д10"/>
      <sheetName val="05.04д2"/>
      <sheetName val="08.04д.3"/>
      <sheetName val="09.04.д2"/>
      <sheetName val="10.04д12"/>
      <sheetName val="10.04д12 (2)"/>
      <sheetName val="11.04д14 "/>
      <sheetName val="11.04д14  (2)"/>
      <sheetName val="12.04д15"/>
      <sheetName val="15.04д16 "/>
      <sheetName val="16.04д17"/>
      <sheetName val="17.04д18"/>
      <sheetName val="18.04д19"/>
      <sheetName val="19.04д20"/>
      <sheetName val="22.04д.1 "/>
      <sheetName val="23.04д2"/>
      <sheetName val="24.04д.3 "/>
      <sheetName val="25.04д.4"/>
      <sheetName val="26.04д5"/>
      <sheetName val="29.04д6справить!!!"/>
      <sheetName val="30.04д.7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tabSelected="1" zoomScaleNormal="100" workbookViewId="0">
      <selection activeCell="F9" sqref="F9"/>
    </sheetView>
  </sheetViews>
  <sheetFormatPr defaultRowHeight="15" x14ac:dyDescent="0.25"/>
  <cols>
    <col min="1" max="1" width="12.140625" customWidth="1"/>
    <col min="2" max="2" width="11.5703125" customWidth="1"/>
    <col min="3" max="3" width="6.42578125" customWidth="1"/>
    <col min="4" max="4" width="41.5703125" customWidth="1"/>
    <col min="5" max="5" width="11.42578125" customWidth="1"/>
    <col min="6" max="6" width="10.85546875" customWidth="1"/>
    <col min="7" max="7" width="10.7109375" customWidth="1"/>
    <col min="8" max="9" width="10.7109375" style="24" customWidth="1"/>
    <col min="10" max="10" width="14.42578125" style="24" customWidth="1"/>
  </cols>
  <sheetData>
    <row r="1" spans="1:10" x14ac:dyDescent="0.25">
      <c r="A1" t="s">
        <v>5</v>
      </c>
      <c r="B1" s="53" t="s">
        <v>18</v>
      </c>
      <c r="C1" s="54"/>
      <c r="D1" s="55"/>
      <c r="E1" s="2" t="s">
        <v>6</v>
      </c>
      <c r="F1" s="3"/>
      <c r="G1" s="1" t="s">
        <v>14</v>
      </c>
      <c r="H1" s="22">
        <v>44454</v>
      </c>
      <c r="I1" s="23"/>
    </row>
    <row r="2" spans="1:10" ht="16.5" customHeight="1" thickBot="1" x14ac:dyDescent="0.3">
      <c r="B2" s="1"/>
      <c r="C2" s="1"/>
      <c r="D2" s="1"/>
      <c r="E2" s="1"/>
      <c r="F2" s="1"/>
      <c r="G2" s="1"/>
      <c r="H2" s="23"/>
      <c r="I2" s="23"/>
    </row>
    <row r="3" spans="1:10" ht="15.75" thickBot="1" x14ac:dyDescent="0.3">
      <c r="A3" s="37" t="s">
        <v>7</v>
      </c>
      <c r="B3" s="38" t="s">
        <v>8</v>
      </c>
      <c r="C3" s="38" t="s">
        <v>19</v>
      </c>
      <c r="D3" s="38" t="s">
        <v>9</v>
      </c>
      <c r="E3" s="38" t="s">
        <v>0</v>
      </c>
      <c r="F3" s="38" t="s">
        <v>10</v>
      </c>
      <c r="G3" s="38" t="s">
        <v>15</v>
      </c>
      <c r="H3" s="38" t="s">
        <v>16</v>
      </c>
      <c r="I3" s="38" t="s">
        <v>17</v>
      </c>
      <c r="J3" s="39" t="s">
        <v>1</v>
      </c>
    </row>
    <row r="4" spans="1:10" x14ac:dyDescent="0.25">
      <c r="A4" s="47" t="s">
        <v>11</v>
      </c>
      <c r="B4" s="48" t="s">
        <v>44</v>
      </c>
      <c r="C4" s="49">
        <v>1</v>
      </c>
      <c r="D4" s="42" t="s">
        <v>27</v>
      </c>
      <c r="E4" s="17">
        <v>200</v>
      </c>
      <c r="F4" s="18">
        <f>12.89+6.5</f>
        <v>19.39</v>
      </c>
      <c r="G4" s="31">
        <v>4.71</v>
      </c>
      <c r="H4" s="32">
        <v>3.23</v>
      </c>
      <c r="I4" s="32">
        <v>9.92</v>
      </c>
      <c r="J4" s="33">
        <v>153.85</v>
      </c>
    </row>
    <row r="5" spans="1:10" x14ac:dyDescent="0.25">
      <c r="A5" s="8"/>
      <c r="B5" s="3" t="s">
        <v>26</v>
      </c>
      <c r="C5" s="19">
        <v>2</v>
      </c>
      <c r="D5" s="40" t="s">
        <v>28</v>
      </c>
      <c r="E5" s="6">
        <v>50</v>
      </c>
      <c r="F5" s="7">
        <f>23.26+5.97</f>
        <v>29.23</v>
      </c>
      <c r="G5" s="28">
        <v>8.1999999999999993</v>
      </c>
      <c r="H5" s="29">
        <v>10.9</v>
      </c>
      <c r="I5" s="29">
        <v>8.7200000000000006</v>
      </c>
      <c r="J5" s="30">
        <v>168.85</v>
      </c>
    </row>
    <row r="6" spans="1:10" x14ac:dyDescent="0.25">
      <c r="A6" s="8"/>
      <c r="B6" s="3" t="s">
        <v>23</v>
      </c>
      <c r="C6" s="19">
        <v>3</v>
      </c>
      <c r="D6" s="40" t="s">
        <v>29</v>
      </c>
      <c r="E6" s="6">
        <v>200</v>
      </c>
      <c r="F6" s="7">
        <f>19.38+1</f>
        <v>20.38</v>
      </c>
      <c r="G6" s="28">
        <f>5.6+0.2</f>
        <v>5.8</v>
      </c>
      <c r="H6" s="29">
        <f>6.4</f>
        <v>6.4</v>
      </c>
      <c r="I6" s="29">
        <f>9.4</f>
        <v>9.4</v>
      </c>
      <c r="J6" s="30">
        <f>118</f>
        <v>118</v>
      </c>
    </row>
    <row r="7" spans="1:10" x14ac:dyDescent="0.25">
      <c r="A7" s="8"/>
      <c r="B7" s="5"/>
      <c r="C7" s="19"/>
      <c r="D7" s="40"/>
      <c r="E7" s="6"/>
      <c r="F7" s="7"/>
      <c r="G7" s="28"/>
      <c r="H7" s="29"/>
      <c r="I7" s="29"/>
      <c r="J7" s="30"/>
    </row>
    <row r="8" spans="1:10" x14ac:dyDescent="0.25">
      <c r="A8" s="8"/>
      <c r="B8" s="5"/>
      <c r="C8" s="19"/>
      <c r="D8" s="40"/>
      <c r="E8" s="6"/>
      <c r="F8" s="7"/>
      <c r="G8" s="28"/>
      <c r="H8" s="29"/>
      <c r="I8" s="29"/>
      <c r="J8" s="30"/>
    </row>
    <row r="9" spans="1:10" ht="15.75" thickBot="1" x14ac:dyDescent="0.3">
      <c r="A9" s="56"/>
      <c r="B9" s="57"/>
      <c r="C9" s="58"/>
      <c r="D9" s="59"/>
      <c r="E9" s="60"/>
      <c r="F9" s="61"/>
      <c r="G9" s="62"/>
      <c r="H9" s="63"/>
      <c r="I9" s="63"/>
      <c r="J9" s="64"/>
    </row>
    <row r="10" spans="1:10" s="4" customFormat="1" ht="18" customHeight="1" x14ac:dyDescent="0.25">
      <c r="A10" s="65" t="s">
        <v>12</v>
      </c>
      <c r="B10" s="66" t="s">
        <v>43</v>
      </c>
      <c r="C10" s="67">
        <v>1</v>
      </c>
      <c r="D10" s="42" t="s">
        <v>30</v>
      </c>
      <c r="E10" s="17">
        <v>25</v>
      </c>
      <c r="F10" s="18">
        <f>20.26/2</f>
        <v>10.130000000000001</v>
      </c>
      <c r="G10" s="31">
        <v>0.35</v>
      </c>
      <c r="H10" s="32">
        <v>0.05</v>
      </c>
      <c r="I10" s="32">
        <v>1.3</v>
      </c>
      <c r="J10" s="33">
        <v>7</v>
      </c>
    </row>
    <row r="11" spans="1:10" s="4" customFormat="1" ht="30" customHeight="1" x14ac:dyDescent="0.2">
      <c r="A11" s="43"/>
      <c r="B11" s="46" t="s">
        <v>20</v>
      </c>
      <c r="C11" s="41">
        <v>2</v>
      </c>
      <c r="D11" s="50" t="s">
        <v>31</v>
      </c>
      <c r="E11" s="51" t="s">
        <v>32</v>
      </c>
      <c r="F11" s="52">
        <f>29.87-2.16</f>
        <v>27.71</v>
      </c>
      <c r="G11" s="28">
        <v>8.15</v>
      </c>
      <c r="H11" s="29">
        <v>8.9</v>
      </c>
      <c r="I11" s="29">
        <v>8.1</v>
      </c>
      <c r="J11" s="30">
        <v>149.80000000000001</v>
      </c>
    </row>
    <row r="12" spans="1:10" s="4" customFormat="1" ht="30.75" customHeight="1" x14ac:dyDescent="0.2">
      <c r="A12" s="43"/>
      <c r="B12" s="46" t="s">
        <v>21</v>
      </c>
      <c r="C12" s="41">
        <v>3</v>
      </c>
      <c r="D12" s="50" t="s">
        <v>33</v>
      </c>
      <c r="E12" s="51" t="s">
        <v>3</v>
      </c>
      <c r="F12" s="52">
        <f>18.46</f>
        <v>18.46</v>
      </c>
      <c r="G12" s="28">
        <v>4</v>
      </c>
      <c r="H12" s="29">
        <f>3.42</f>
        <v>3.42</v>
      </c>
      <c r="I12" s="29">
        <f>7.54</f>
        <v>7.54</v>
      </c>
      <c r="J12" s="30">
        <f>94.01</f>
        <v>94.01</v>
      </c>
    </row>
    <row r="13" spans="1:10" x14ac:dyDescent="0.25">
      <c r="A13" s="8"/>
      <c r="B13" s="3" t="s">
        <v>22</v>
      </c>
      <c r="C13" s="19">
        <v>4</v>
      </c>
      <c r="D13" s="40" t="s">
        <v>34</v>
      </c>
      <c r="E13" s="6" t="s">
        <v>35</v>
      </c>
      <c r="F13" s="7">
        <f>21.2</f>
        <v>21.2</v>
      </c>
      <c r="G13" s="28">
        <f>14.71/100*75</f>
        <v>11.032500000000001</v>
      </c>
      <c r="H13" s="29">
        <f>12.23/100*75</f>
        <v>9.1725000000000012</v>
      </c>
      <c r="I13" s="29">
        <f>9.92/100*75</f>
        <v>7.4399999999999995</v>
      </c>
      <c r="J13" s="30">
        <f>203.85/100*75</f>
        <v>152.88749999999999</v>
      </c>
    </row>
    <row r="14" spans="1:10" x14ac:dyDescent="0.25">
      <c r="A14" s="8"/>
      <c r="B14" s="3" t="s">
        <v>23</v>
      </c>
      <c r="C14" s="19">
        <v>5</v>
      </c>
      <c r="D14" s="40" t="s">
        <v>36</v>
      </c>
      <c r="E14" s="6" t="s">
        <v>3</v>
      </c>
      <c r="F14" s="7">
        <v>9.18</v>
      </c>
      <c r="G14" s="28">
        <v>0.2</v>
      </c>
      <c r="H14" s="29">
        <v>0.08</v>
      </c>
      <c r="I14" s="29">
        <v>33.4</v>
      </c>
      <c r="J14" s="30">
        <v>136.80000000000001</v>
      </c>
    </row>
    <row r="15" spans="1:10" x14ac:dyDescent="0.25">
      <c r="A15" s="8"/>
      <c r="B15" s="5" t="s">
        <v>24</v>
      </c>
      <c r="C15" s="19">
        <v>6</v>
      </c>
      <c r="D15" s="40" t="s">
        <v>37</v>
      </c>
      <c r="E15" s="6" t="s">
        <v>38</v>
      </c>
      <c r="F15" s="7">
        <v>10.18</v>
      </c>
      <c r="G15" s="28">
        <v>10.6</v>
      </c>
      <c r="H15" s="29">
        <v>12.3</v>
      </c>
      <c r="I15" s="29">
        <v>40.1</v>
      </c>
      <c r="J15" s="30">
        <v>318</v>
      </c>
    </row>
    <row r="16" spans="1:10" x14ac:dyDescent="0.25">
      <c r="A16" s="8"/>
      <c r="B16" s="5" t="s">
        <v>25</v>
      </c>
      <c r="C16" s="19">
        <v>7</v>
      </c>
      <c r="D16" s="40" t="s">
        <v>2</v>
      </c>
      <c r="E16" s="6" t="s">
        <v>39</v>
      </c>
      <c r="F16" s="7">
        <v>7.14</v>
      </c>
      <c r="G16" s="28">
        <f>4/5*3</f>
        <v>2.4000000000000004</v>
      </c>
      <c r="H16" s="29">
        <f>0.75/5*3</f>
        <v>0.44999999999999996</v>
      </c>
      <c r="I16" s="29">
        <f>20.05/5*3</f>
        <v>12.03</v>
      </c>
      <c r="J16" s="30">
        <f>104/5*3</f>
        <v>62.400000000000006</v>
      </c>
    </row>
    <row r="17" spans="1:10" ht="15.75" thickBot="1" x14ac:dyDescent="0.3">
      <c r="A17" s="9"/>
      <c r="B17" s="10"/>
      <c r="C17" s="20"/>
      <c r="D17" s="44"/>
      <c r="E17" s="11"/>
      <c r="F17" s="12"/>
      <c r="G17" s="34"/>
      <c r="H17" s="35"/>
      <c r="I17" s="35"/>
      <c r="J17" s="36"/>
    </row>
    <row r="18" spans="1:10" x14ac:dyDescent="0.25">
      <c r="A18" s="13" t="s">
        <v>13</v>
      </c>
      <c r="B18" s="14" t="s">
        <v>24</v>
      </c>
      <c r="C18" s="21">
        <v>1</v>
      </c>
      <c r="D18" s="45" t="s">
        <v>40</v>
      </c>
      <c r="E18" s="15" t="s">
        <v>4</v>
      </c>
      <c r="F18" s="16">
        <v>30</v>
      </c>
      <c r="G18" s="25">
        <v>10.6</v>
      </c>
      <c r="H18" s="26">
        <v>12.3</v>
      </c>
      <c r="I18" s="26">
        <v>40.1</v>
      </c>
      <c r="J18" s="27">
        <v>318</v>
      </c>
    </row>
    <row r="19" spans="1:10" x14ac:dyDescent="0.25">
      <c r="A19" s="8"/>
      <c r="B19" s="5" t="s">
        <v>42</v>
      </c>
      <c r="C19" s="19">
        <v>2</v>
      </c>
      <c r="D19" s="40" t="s">
        <v>41</v>
      </c>
      <c r="E19" s="6" t="s">
        <v>4</v>
      </c>
      <c r="F19" s="7">
        <v>25</v>
      </c>
      <c r="G19" s="28">
        <v>0.6</v>
      </c>
      <c r="H19" s="29"/>
      <c r="I19" s="29">
        <v>33</v>
      </c>
      <c r="J19" s="30">
        <v>136</v>
      </c>
    </row>
    <row r="20" spans="1:10" ht="15.75" thickBot="1" x14ac:dyDescent="0.3">
      <c r="A20" s="9"/>
      <c r="B20" s="10"/>
      <c r="C20" s="20"/>
      <c r="D20" s="44"/>
      <c r="E20" s="11"/>
      <c r="F20" s="12"/>
      <c r="G20" s="34"/>
      <c r="H20" s="35"/>
      <c r="I20" s="35"/>
      <c r="J20" s="36"/>
    </row>
    <row r="21" spans="1:10" x14ac:dyDescent="0.25">
      <c r="B21" s="1"/>
      <c r="C21" s="1"/>
      <c r="D21" s="1"/>
      <c r="E21" s="1"/>
      <c r="F21" s="1"/>
      <c r="G21" s="1"/>
      <c r="H21" s="23"/>
      <c r="I21" s="23"/>
    </row>
    <row r="22" spans="1:10" x14ac:dyDescent="0.25">
      <c r="B22" s="1"/>
      <c r="C22" s="1"/>
      <c r="D22" s="1"/>
      <c r="E22" s="1"/>
      <c r="F22" s="1"/>
      <c r="G22" s="1"/>
      <c r="H22" s="23"/>
      <c r="I22" s="23"/>
      <c r="J22" s="23"/>
    </row>
    <row r="23" spans="1:10" x14ac:dyDescent="0.25">
      <c r="B23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2021-09-14T03:08:16Z</dcterms:modified>
</cp:coreProperties>
</file>