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9" i="5" l="1"/>
  <c r="I19" i="5"/>
  <c r="H19" i="5"/>
  <c r="G19" i="5"/>
  <c r="J15" i="5"/>
  <c r="I15" i="5"/>
  <c r="H15" i="5"/>
  <c r="G15" i="5"/>
  <c r="J13" i="5"/>
  <c r="I13" i="5"/>
  <c r="H13" i="5"/>
  <c r="G13" i="5"/>
  <c r="G12" i="5"/>
  <c r="J4" i="5"/>
  <c r="I4" i="5"/>
  <c r="H4" i="5"/>
  <c r="F16" i="5" l="1"/>
  <c r="F14" i="5"/>
  <c r="F13" i="5"/>
  <c r="F12" i="5"/>
  <c r="F11" i="5"/>
  <c r="F10" i="5"/>
  <c r="F6" i="5"/>
  <c r="F4" i="5"/>
</calcChain>
</file>

<file path=xl/sharedStrings.xml><?xml version="1.0" encoding="utf-8"?>
<sst xmlns="http://schemas.openxmlformats.org/spreadsheetml/2006/main" count="52" uniqueCount="46">
  <si>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</si>
  <si>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</si>
  <si>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</si>
  <si>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</si>
  <si>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</si>
  <si>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</si>
  <si>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</si>
  <si>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</si>
  <si>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</si>
  <si>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</si>
  <si>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</si>
  <si>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</si>
  <si>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</si>
  <si>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</si>
  <si>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</si>
  <si>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</si>
  <si>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</si>
  <si>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</si>
  <si>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</si>
  <si>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</si>
  <si>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</si>
  <si>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</si>
  <si>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</si>
  <si>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Хлеб</t>
  </si>
  <si>
    <t>гарнир</t>
  </si>
  <si>
    <t>Гор.Блюдо</t>
  </si>
  <si>
    <t>60</t>
  </si>
  <si>
    <t>Салат</t>
  </si>
  <si>
    <t>Печенье весовое</t>
  </si>
  <si>
    <t>Йогурт</t>
  </si>
  <si>
    <t>печенье</t>
  </si>
  <si>
    <t>Каша гречневая на молоке с м/сл</t>
  </si>
  <si>
    <t>200/10</t>
  </si>
  <si>
    <t>Булочка с маком 1 шт</t>
  </si>
  <si>
    <t>1/50</t>
  </si>
  <si>
    <t>Какао со сгущенным молоком</t>
  </si>
  <si>
    <t>Огурец консервированный</t>
  </si>
  <si>
    <t>Суп картофельный с макаронными изделиями на курином бульоне</t>
  </si>
  <si>
    <t>250</t>
  </si>
  <si>
    <t>Куры отварные</t>
  </si>
  <si>
    <t>80</t>
  </si>
  <si>
    <t>Капуста белокочанная тушеная в томатном соусе</t>
  </si>
  <si>
    <t>Кисель промышленного производства</t>
  </si>
  <si>
    <t>Мармелад</t>
  </si>
  <si>
    <t>10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</si>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</sst>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2" xfId="0" applyFont="1" applyBorder="1"/>
    <xf numFmtId="0" fontId="0" fillId="0" borderId="11" xfId="0" applyFont="1" applyFill="1" applyBorder="1" applyAlignment="1" applyProtection="1">
      <alignment horizontal="center"/>
      <protection locked="0"/>
    </xf>
    <xf numFmtId="2" fontId="5" fillId="0" borderId="4" xfId="1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0" fillId="0" borderId="17" xfId="0" applyFont="1" applyFill="1" applyBorder="1" applyProtection="1"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2" fontId="5" fillId="0" borderId="17" xfId="1" applyNumberFormat="1" applyFont="1" applyFill="1" applyBorder="1" applyAlignment="1">
      <alignment horizontal="center"/>
    </xf>
    <xf numFmtId="2" fontId="5" fillId="0" borderId="17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0" fontId="6" fillId="0" borderId="17" xfId="1" applyFont="1" applyBorder="1"/>
    <xf numFmtId="49" fontId="6" fillId="0" borderId="17" xfId="1" applyNumberFormat="1" applyFont="1" applyBorder="1" applyAlignment="1">
      <alignment horizontal="center"/>
    </xf>
    <xf numFmtId="4" fontId="6" fillId="0" borderId="17" xfId="1" applyNumberFormat="1" applyFont="1" applyBorder="1" applyAlignment="1">
      <alignment horizontal="center"/>
    </xf>
    <xf numFmtId="0" fontId="6" fillId="0" borderId="4" xfId="1" applyFont="1" applyBorder="1"/>
    <xf numFmtId="49" fontId="6" fillId="0" borderId="4" xfId="1" applyNumberFormat="1" applyFont="1" applyBorder="1" applyAlignment="1">
      <alignment horizontal="center"/>
    </xf>
    <xf numFmtId="4" fontId="6" fillId="0" borderId="4" xfId="1" applyNumberFormat="1" applyFont="1" applyBorder="1" applyAlignment="1">
      <alignment horizontal="center"/>
    </xf>
    <xf numFmtId="0" fontId="7" fillId="0" borderId="0" xfId="0" applyFont="1" applyFill="1"/>
    <xf numFmtId="0" fontId="0" fillId="0" borderId="7" xfId="0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Protection="1">
      <protection locked="0"/>
    </xf>
    <xf numFmtId="0" fontId="0" fillId="0" borderId="16" xfId="0" applyFont="1" applyBorder="1"/>
    <xf numFmtId="0" fontId="0" fillId="0" borderId="6" xfId="0" applyFont="1" applyBorder="1"/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6" fillId="0" borderId="2" xfId="1" applyFont="1" applyBorder="1"/>
    <xf numFmtId="49" fontId="6" fillId="0" borderId="2" xfId="1" applyNumberFormat="1" applyFont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 vertical="center"/>
    </xf>
    <xf numFmtId="0" fontId="6" fillId="0" borderId="11" xfId="1" applyFont="1" applyBorder="1"/>
    <xf numFmtId="49" fontId="6" fillId="0" borderId="11" xfId="1" applyNumberFormat="1" applyFont="1" applyBorder="1" applyAlignment="1">
      <alignment horizontal="center"/>
    </xf>
    <xf numFmtId="4" fontId="6" fillId="0" borderId="11" xfId="1" applyNumberFormat="1" applyFont="1" applyBorder="1" applyAlignment="1">
      <alignment horizontal="center"/>
    </xf>
    <xf numFmtId="2" fontId="5" fillId="0" borderId="11" xfId="1" applyNumberFormat="1" applyFont="1" applyFill="1" applyBorder="1" applyAlignment="1">
      <alignment horizontal="center"/>
    </xf>
    <xf numFmtId="2" fontId="5" fillId="0" borderId="11" xfId="1" applyNumberFormat="1" applyFont="1" applyFill="1" applyBorder="1" applyAlignment="1">
      <alignment horizontal="center" vertical="center"/>
    </xf>
    <xf numFmtId="2" fontId="5" fillId="0" borderId="19" xfId="1" applyNumberFormat="1" applyFont="1" applyFill="1" applyBorder="1" applyAlignment="1">
      <alignment horizontal="center" vertical="center"/>
    </xf>
    <xf numFmtId="2" fontId="5" fillId="0" borderId="20" xfId="1" applyNumberFormat="1" applyFont="1" applyFill="1" applyBorder="1" applyAlignment="1">
      <alignment horizontal="center" vertical="center"/>
    </xf>
    <xf numFmtId="0" fontId="6" fillId="0" borderId="7" xfId="1" applyFont="1" applyBorder="1"/>
    <xf numFmtId="49" fontId="6" fillId="0" borderId="7" xfId="1" applyNumberFormat="1" applyFont="1" applyBorder="1" applyAlignment="1">
      <alignment horizontal="center"/>
    </xf>
    <xf numFmtId="4" fontId="6" fillId="0" borderId="7" xfId="1" applyNumberFormat="1" applyFont="1" applyBorder="1" applyAlignment="1">
      <alignment horizontal="center"/>
    </xf>
    <xf numFmtId="2" fontId="5" fillId="0" borderId="7" xfId="1" applyNumberFormat="1" applyFont="1" applyFill="1" applyBorder="1" applyAlignment="1">
      <alignment horizontal="center"/>
    </xf>
    <xf numFmtId="2" fontId="5" fillId="0" borderId="7" xfId="1" applyNumberFormat="1" applyFont="1" applyFill="1" applyBorder="1" applyAlignment="1">
      <alignment horizontal="center" vertical="center"/>
    </xf>
    <xf numFmtId="2" fontId="5" fillId="0" borderId="21" xfId="1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zoomScaleNormal="100" workbookViewId="0">
      <selection activeCell="A10" sqref="A10:J17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customWidth="1"/>
    <col min="7" max="7" width="10.7109375" customWidth="1"/>
    <col min="8" max="9" width="10.7109375" style="13" customWidth="1"/>
    <col min="10" max="10" width="14.42578125" style="13" customWidth="1"/>
  </cols>
  <sheetData>
    <row r="1" spans="1:10" x14ac:dyDescent="0.25">
      <c r="A1" t="s">
        <v>5</v>
      </c>
      <c r="B1" s="43" t="s">
        <v>18</v>
      </c>
      <c r="C1" s="44"/>
      <c r="D1" s="45"/>
      <c r="E1" s="2" t="s">
        <v>6</v>
      </c>
      <c r="F1" s="3"/>
      <c r="G1" s="1" t="s">
        <v>14</v>
      </c>
      <c r="H1" s="11">
        <v>44488</v>
      </c>
      <c r="I1" s="12"/>
    </row>
    <row r="2" spans="1:10" ht="16.5" customHeight="1" thickBot="1" x14ac:dyDescent="0.3">
      <c r="B2" s="1"/>
      <c r="C2" s="1"/>
      <c r="D2" s="1"/>
      <c r="E2" s="1"/>
      <c r="F2" s="1"/>
      <c r="G2" s="1"/>
      <c r="H2" s="12"/>
      <c r="I2" s="12"/>
    </row>
    <row r="3" spans="1:10" ht="15.75" thickBot="1" x14ac:dyDescent="0.3">
      <c r="A3" s="14" t="s">
        <v>7</v>
      </c>
      <c r="B3" s="15" t="s">
        <v>8</v>
      </c>
      <c r="C3" s="15" t="s">
        <v>19</v>
      </c>
      <c r="D3" s="15" t="s">
        <v>9</v>
      </c>
      <c r="E3" s="15" t="s">
        <v>0</v>
      </c>
      <c r="F3" s="15" t="s">
        <v>10</v>
      </c>
      <c r="G3" s="15" t="s">
        <v>15</v>
      </c>
      <c r="H3" s="15" t="s">
        <v>16</v>
      </c>
      <c r="I3" s="15" t="s">
        <v>17</v>
      </c>
      <c r="J3" s="16" t="s">
        <v>1</v>
      </c>
    </row>
    <row r="4" spans="1:10" ht="15.75" x14ac:dyDescent="0.25">
      <c r="A4" s="18" t="s">
        <v>11</v>
      </c>
      <c r="B4" s="37" t="s">
        <v>25</v>
      </c>
      <c r="C4" s="19">
        <v>1</v>
      </c>
      <c r="D4" s="51" t="s">
        <v>31</v>
      </c>
      <c r="E4" s="52" t="s">
        <v>32</v>
      </c>
      <c r="F4" s="53">
        <f>I4+15.12</f>
        <v>64.260000000000005</v>
      </c>
      <c r="G4" s="54">
        <v>10.14</v>
      </c>
      <c r="H4" s="55">
        <f>11.68+0.68</f>
        <v>12.36</v>
      </c>
      <c r="I4" s="55">
        <f>48.39+0.75</f>
        <v>49.14</v>
      </c>
      <c r="J4" s="56">
        <f>360-0.48</f>
        <v>359.52</v>
      </c>
    </row>
    <row r="5" spans="1:10" ht="15.75" x14ac:dyDescent="0.25">
      <c r="A5" s="6"/>
      <c r="B5" s="5" t="s">
        <v>45</v>
      </c>
      <c r="C5" s="9">
        <v>2</v>
      </c>
      <c r="D5" s="46" t="s">
        <v>33</v>
      </c>
      <c r="E5" s="47" t="s">
        <v>34</v>
      </c>
      <c r="F5" s="48">
        <v>10.18</v>
      </c>
      <c r="G5" s="49">
        <v>10.6</v>
      </c>
      <c r="H5" s="50">
        <v>12.3</v>
      </c>
      <c r="I5" s="50">
        <v>40.1</v>
      </c>
      <c r="J5" s="57">
        <v>318</v>
      </c>
    </row>
    <row r="6" spans="1:10" ht="15.75" x14ac:dyDescent="0.25">
      <c r="A6" s="6"/>
      <c r="B6" s="5" t="s">
        <v>20</v>
      </c>
      <c r="C6" s="9">
        <v>3</v>
      </c>
      <c r="D6" s="46" t="s">
        <v>35</v>
      </c>
      <c r="E6" s="47" t="s">
        <v>3</v>
      </c>
      <c r="F6" s="48">
        <f>I6+7.99</f>
        <v>32.79</v>
      </c>
      <c r="G6" s="49">
        <v>4.8</v>
      </c>
      <c r="H6" s="50">
        <v>4.2</v>
      </c>
      <c r="I6" s="50">
        <v>24.8</v>
      </c>
      <c r="J6" s="57">
        <v>146</v>
      </c>
    </row>
    <row r="7" spans="1:10" ht="15.75" x14ac:dyDescent="0.25">
      <c r="A7" s="6"/>
      <c r="B7" s="5"/>
      <c r="C7" s="9"/>
      <c r="D7" s="46"/>
      <c r="E7" s="47"/>
      <c r="F7" s="48"/>
      <c r="G7" s="49"/>
      <c r="H7" s="50"/>
      <c r="I7" s="50"/>
      <c r="J7" s="57"/>
    </row>
    <row r="8" spans="1:10" ht="15.75" x14ac:dyDescent="0.25">
      <c r="A8" s="6"/>
      <c r="B8" s="5"/>
      <c r="C8" s="9"/>
      <c r="D8" s="46"/>
      <c r="E8" s="47"/>
      <c r="F8" s="48"/>
      <c r="G8" s="49"/>
      <c r="H8" s="50"/>
      <c r="I8" s="50"/>
      <c r="J8" s="57"/>
    </row>
    <row r="9" spans="1:10" ht="16.5" thickBot="1" x14ac:dyDescent="0.3">
      <c r="A9" s="38"/>
      <c r="B9" s="23"/>
      <c r="C9" s="24"/>
      <c r="D9" s="28"/>
      <c r="E9" s="29"/>
      <c r="F9" s="30"/>
      <c r="G9" s="25"/>
      <c r="H9" s="26"/>
      <c r="I9" s="26"/>
      <c r="J9" s="27"/>
    </row>
    <row r="10" spans="1:10" s="4" customFormat="1" ht="18" customHeight="1" x14ac:dyDescent="0.25">
      <c r="A10" s="40" t="s">
        <v>12</v>
      </c>
      <c r="B10" s="37" t="s">
        <v>27</v>
      </c>
      <c r="C10" s="19">
        <v>1</v>
      </c>
      <c r="D10" s="51" t="s">
        <v>36</v>
      </c>
      <c r="E10" s="52">
        <v>30</v>
      </c>
      <c r="F10" s="53">
        <f>20.26/2/25*30</f>
        <v>12.156000000000001</v>
      </c>
      <c r="G10" s="54">
        <v>0.9</v>
      </c>
      <c r="H10" s="55">
        <v>0.05</v>
      </c>
      <c r="I10" s="55">
        <v>2.35</v>
      </c>
      <c r="J10" s="56">
        <v>14</v>
      </c>
    </row>
    <row r="11" spans="1:10" s="4" customFormat="1" ht="18" customHeight="1" x14ac:dyDescent="0.25">
      <c r="A11" s="17"/>
      <c r="B11" s="42" t="s">
        <v>21</v>
      </c>
      <c r="C11" s="9">
        <v>2</v>
      </c>
      <c r="D11" s="46" t="s">
        <v>37</v>
      </c>
      <c r="E11" s="47" t="s">
        <v>38</v>
      </c>
      <c r="F11" s="48">
        <f>I11+2</f>
        <v>37.75</v>
      </c>
      <c r="G11" s="49">
        <v>3.5</v>
      </c>
      <c r="H11" s="50">
        <v>7.9</v>
      </c>
      <c r="I11" s="50">
        <v>35.75</v>
      </c>
      <c r="J11" s="57">
        <v>212.5</v>
      </c>
    </row>
    <row r="12" spans="1:10" s="4" customFormat="1" ht="19.5" customHeight="1" x14ac:dyDescent="0.25">
      <c r="A12" s="17"/>
      <c r="B12" s="5" t="s">
        <v>22</v>
      </c>
      <c r="C12" s="9">
        <v>3</v>
      </c>
      <c r="D12" s="46" t="s">
        <v>39</v>
      </c>
      <c r="E12" s="47" t="s">
        <v>40</v>
      </c>
      <c r="F12" s="48">
        <f>I12-1.45</f>
        <v>-0.85</v>
      </c>
      <c r="G12" s="49">
        <f>21-3.16</f>
        <v>17.84</v>
      </c>
      <c r="H12" s="50">
        <v>10.26</v>
      </c>
      <c r="I12" s="50">
        <v>0.6</v>
      </c>
      <c r="J12" s="57">
        <v>191</v>
      </c>
    </row>
    <row r="13" spans="1:10" s="4" customFormat="1" ht="15.75" x14ac:dyDescent="0.25">
      <c r="A13" s="17"/>
      <c r="B13" s="5" t="s">
        <v>24</v>
      </c>
      <c r="C13" s="9">
        <v>4</v>
      </c>
      <c r="D13" s="46" t="s">
        <v>41</v>
      </c>
      <c r="E13" s="47" t="s">
        <v>3</v>
      </c>
      <c r="F13" s="48">
        <f t="shared" ref="F13:F14" si="0">I13</f>
        <v>48.327500000000001</v>
      </c>
      <c r="G13" s="49">
        <f>4.94/20*15+0.79</f>
        <v>4.495000000000001</v>
      </c>
      <c r="H13" s="50">
        <f>5.72/20*15+1.34</f>
        <v>5.63</v>
      </c>
      <c r="I13" s="50">
        <f>52.21/20*15+9.17</f>
        <v>48.327500000000001</v>
      </c>
      <c r="J13" s="57">
        <f>279.02/20*15+51.05</f>
        <v>260.315</v>
      </c>
    </row>
    <row r="14" spans="1:10" s="4" customFormat="1" ht="15.75" x14ac:dyDescent="0.25">
      <c r="A14" s="17"/>
      <c r="B14" s="5" t="s">
        <v>20</v>
      </c>
      <c r="C14" s="9">
        <v>5</v>
      </c>
      <c r="D14" s="46" t="s">
        <v>42</v>
      </c>
      <c r="E14" s="47" t="s">
        <v>3</v>
      </c>
      <c r="F14" s="48">
        <f t="shared" si="0"/>
        <v>20.3</v>
      </c>
      <c r="G14" s="49">
        <v>0.55000000000000004</v>
      </c>
      <c r="H14" s="50">
        <v>0.08</v>
      </c>
      <c r="I14" s="50">
        <v>20.3</v>
      </c>
      <c r="J14" s="57">
        <v>85.23</v>
      </c>
    </row>
    <row r="15" spans="1:10" s="4" customFormat="1" ht="15.75" x14ac:dyDescent="0.25">
      <c r="A15" s="17"/>
      <c r="B15" s="5" t="s">
        <v>23</v>
      </c>
      <c r="C15" s="9">
        <v>6</v>
      </c>
      <c r="D15" s="46" t="s">
        <v>2</v>
      </c>
      <c r="E15" s="47" t="s">
        <v>26</v>
      </c>
      <c r="F15" s="48">
        <v>7.14</v>
      </c>
      <c r="G15" s="49">
        <f>4/2</f>
        <v>2</v>
      </c>
      <c r="H15" s="50">
        <f>0.75/2</f>
        <v>0.375</v>
      </c>
      <c r="I15" s="50">
        <f>20.05/2</f>
        <v>10.025</v>
      </c>
      <c r="J15" s="57">
        <f>104/2</f>
        <v>52</v>
      </c>
    </row>
    <row r="16" spans="1:10" s="4" customFormat="1" ht="15.75" x14ac:dyDescent="0.25">
      <c r="A16" s="17"/>
      <c r="B16" s="5" t="s">
        <v>43</v>
      </c>
      <c r="C16" s="9">
        <v>7</v>
      </c>
      <c r="D16" s="46" t="s">
        <v>43</v>
      </c>
      <c r="E16" s="47" t="s">
        <v>44</v>
      </c>
      <c r="F16" s="48">
        <f>11.9/2</f>
        <v>5.95</v>
      </c>
      <c r="G16" s="49">
        <v>0.1</v>
      </c>
      <c r="H16" s="50">
        <v>0</v>
      </c>
      <c r="I16" s="50">
        <v>7.94</v>
      </c>
      <c r="J16" s="57">
        <v>32.1</v>
      </c>
    </row>
    <row r="17" spans="1:10" s="4" customFormat="1" ht="16.5" thickBot="1" x14ac:dyDescent="0.3">
      <c r="A17" s="41"/>
      <c r="B17" s="8"/>
      <c r="C17" s="10"/>
      <c r="D17" s="31"/>
      <c r="E17" s="32"/>
      <c r="F17" s="33"/>
      <c r="G17" s="20"/>
      <c r="H17" s="21"/>
      <c r="I17" s="21"/>
      <c r="J17" s="22"/>
    </row>
    <row r="18" spans="1:10" ht="15.75" x14ac:dyDescent="0.25">
      <c r="A18" s="39" t="s">
        <v>13</v>
      </c>
      <c r="B18" s="35" t="s">
        <v>29</v>
      </c>
      <c r="C18" s="36">
        <v>1</v>
      </c>
      <c r="D18" s="58" t="s">
        <v>29</v>
      </c>
      <c r="E18" s="59" t="s">
        <v>4</v>
      </c>
      <c r="F18" s="60">
        <v>44</v>
      </c>
      <c r="G18" s="61">
        <v>5.8</v>
      </c>
      <c r="H18" s="62">
        <v>5</v>
      </c>
      <c r="I18" s="62">
        <v>22</v>
      </c>
      <c r="J18" s="63">
        <v>156</v>
      </c>
    </row>
    <row r="19" spans="1:10" ht="16.5" thickBot="1" x14ac:dyDescent="0.3">
      <c r="A19" s="7"/>
      <c r="B19" s="8" t="s">
        <v>30</v>
      </c>
      <c r="C19" s="10">
        <v>2</v>
      </c>
      <c r="D19" s="31" t="s">
        <v>28</v>
      </c>
      <c r="E19" s="32" t="s">
        <v>4</v>
      </c>
      <c r="F19" s="33">
        <v>11</v>
      </c>
      <c r="G19" s="20">
        <f>2.2/3*5</f>
        <v>3.666666666666667</v>
      </c>
      <c r="H19" s="21">
        <f>2.8/3*5</f>
        <v>4.6666666666666661</v>
      </c>
      <c r="I19" s="21">
        <f>21.9/3*5</f>
        <v>36.5</v>
      </c>
      <c r="J19" s="22">
        <f>122/3*5</f>
        <v>203.33333333333331</v>
      </c>
    </row>
    <row r="20" spans="1:10" ht="15.75" x14ac:dyDescent="0.25">
      <c r="B20" s="1"/>
      <c r="C20" s="1"/>
      <c r="D20" s="34"/>
      <c r="E20" s="34"/>
      <c r="F20" s="34"/>
      <c r="G20" s="1"/>
      <c r="H20" s="12"/>
      <c r="I20" s="12"/>
      <c r="J20" s="12"/>
    </row>
    <row r="21" spans="1:10" x14ac:dyDescent="0.25">
      <c r="B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2021-10-18T04:21:35Z</dcterms:modified>
</cp:coreProperties>
</file>