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435" tabRatio="883"/>
  </bookViews>
  <sheets>
    <sheet name="food" sheetId="5" r:id="rId1"/>
  </sheets>
  <externalReferences>
    <externalReference r:id="rId2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J18" i="5" l="1"/>
  <c r="I18" i="5"/>
  <c r="H18" i="5"/>
  <c r="G18" i="5"/>
  <c r="J17" i="5"/>
  <c r="I17" i="5"/>
  <c r="H17" i="5"/>
  <c r="G17" i="5"/>
  <c r="J15" i="5"/>
  <c r="I15" i="5"/>
  <c r="H15" i="5"/>
  <c r="G15" i="5"/>
  <c r="F15" i="5"/>
  <c r="F14" i="5"/>
  <c r="F13" i="5"/>
  <c r="J6" i="5"/>
  <c r="H6" i="5"/>
  <c r="F4" i="5"/>
</calcChain>
</file>

<file path=xl/sharedStrings.xml><?xml version="1.0" encoding="utf-8"?>
<sst xmlns="http://schemas.openxmlformats.org/spreadsheetml/2006/main" count="51" uniqueCount="47">
  <si>
    <t>Выход, г</t>
  </si>
  <si>
    <t>Калорийность</t>
  </si>
  <si>
    <t>Хлеб пшеничный</t>
  </si>
  <si>
    <t>200</t>
  </si>
  <si>
    <t>Школа</t>
  </si>
  <si>
    <t>Прием пищи</t>
  </si>
  <si>
    <t>Раздел</t>
  </si>
  <si>
    <t>Блюдо</t>
  </si>
  <si>
    <t>Цена</t>
  </si>
  <si>
    <t>Завтрак</t>
  </si>
  <si>
    <t>Обед</t>
  </si>
  <si>
    <t>Полдник</t>
  </si>
  <si>
    <t>День</t>
  </si>
  <si>
    <t>Белки</t>
  </si>
  <si>
    <t>Жиры</t>
  </si>
  <si>
    <t>Углеводы</t>
  </si>
  <si>
    <t>МБОУ "Средняя школа № 15"</t>
  </si>
  <si>
    <t>Напиток</t>
  </si>
  <si>
    <t>1 Блюдо</t>
  </si>
  <si>
    <t>2 Блюдо</t>
  </si>
  <si>
    <t>Хлеб</t>
  </si>
  <si>
    <t>Гарнир</t>
  </si>
  <si>
    <t>Гор.Блюдо</t>
  </si>
  <si>
    <t>Выпечка</t>
  </si>
  <si>
    <t>Отд./корп</t>
  </si>
  <si>
    <t>№ рец.</t>
  </si>
  <si>
    <t>50</t>
  </si>
  <si>
    <t>60</t>
  </si>
  <si>
    <t>Сок</t>
  </si>
  <si>
    <t>Плов из риса с фруктами</t>
  </si>
  <si>
    <t>Сырники из творога запеченные</t>
  </si>
  <si>
    <t>Молоко кипяченое</t>
  </si>
  <si>
    <t>Огурец консервированный</t>
  </si>
  <si>
    <t>Суп картофельный с мясными фрикадельками</t>
  </si>
  <si>
    <t>250/20</t>
  </si>
  <si>
    <t>Капуста белокочанная тушеная в томатном соусе</t>
  </si>
  <si>
    <t>117</t>
  </si>
  <si>
    <t>Гуляш мясной из филе кур</t>
  </si>
  <si>
    <t>75</t>
  </si>
  <si>
    <t>Кисель промышленного производства</t>
  </si>
  <si>
    <t>101,4</t>
  </si>
  <si>
    <t xml:space="preserve">Булочка с маком </t>
  </si>
  <si>
    <t>Печенье Двойное</t>
  </si>
  <si>
    <t xml:space="preserve">Сок </t>
  </si>
  <si>
    <t>Сырник</t>
  </si>
  <si>
    <t>Печенье</t>
  </si>
  <si>
    <t>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</si>
</sst>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54" fillId="0" borderId="0"/>
    <xf numFmtId="0" fontId="55" fillId="0" borderId="0"/>
    <xf numFmtId="0" fontId="56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0" xfId="0" applyFill="1"/>
    <xf numFmtId="0" fontId="0" fillId="0" borderId="2" xfId="0" applyFont="1" applyFill="1" applyBorder="1" applyProtection="1"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57" fillId="0" borderId="2" xfId="1" applyNumberFormat="1" applyFont="1" applyFill="1" applyBorder="1" applyAlignment="1">
      <alignment horizontal="center"/>
    </xf>
    <xf numFmtId="2" fontId="57" fillId="0" borderId="2" xfId="1" applyNumberFormat="1" applyFont="1" applyFill="1" applyBorder="1" applyAlignment="1">
      <alignment horizontal="center" vertical="center"/>
    </xf>
    <xf numFmtId="2" fontId="57" fillId="0" borderId="3" xfId="1" applyNumberFormat="1" applyFont="1" applyFill="1" applyBorder="1" applyAlignment="1">
      <alignment horizontal="center" vertical="center"/>
    </xf>
    <xf numFmtId="2" fontId="57" fillId="0" borderId="10" xfId="1" applyNumberFormat="1" applyFont="1" applyFill="1" applyBorder="1" applyAlignment="1">
      <alignment horizontal="center"/>
    </xf>
    <xf numFmtId="2" fontId="57" fillId="0" borderId="10" xfId="1" applyNumberFormat="1" applyFont="1" applyFill="1" applyBorder="1" applyAlignment="1">
      <alignment horizontal="center" vertical="center"/>
    </xf>
    <xf numFmtId="2" fontId="57" fillId="0" borderId="11" xfId="1" applyNumberFormat="1" applyFont="1" applyFill="1" applyBorder="1" applyAlignment="1">
      <alignment horizontal="center" vertical="center"/>
    </xf>
    <xf numFmtId="49" fontId="58" fillId="0" borderId="10" xfId="1" applyNumberFormat="1" applyFont="1" applyBorder="1" applyAlignment="1">
      <alignment horizontal="center"/>
    </xf>
    <xf numFmtId="49" fontId="58" fillId="0" borderId="2" xfId="1" applyNumberFormat="1" applyFont="1" applyBorder="1" applyAlignment="1">
      <alignment horizontal="center"/>
    </xf>
    <xf numFmtId="0" fontId="0" fillId="0" borderId="1" xfId="0" applyFont="1" applyFill="1" applyBorder="1" applyProtection="1">
      <protection locked="0"/>
    </xf>
    <xf numFmtId="0" fontId="0" fillId="0" borderId="12" xfId="0" applyFont="1" applyFill="1" applyBorder="1" applyProtection="1">
      <protection locked="0"/>
    </xf>
    <xf numFmtId="0" fontId="58" fillId="0" borderId="2" xfId="1" applyFont="1" applyBorder="1"/>
    <xf numFmtId="0" fontId="58" fillId="0" borderId="10" xfId="1" applyFont="1" applyBorder="1"/>
    <xf numFmtId="4" fontId="59" fillId="0" borderId="2" xfId="1" applyNumberFormat="1" applyFont="1" applyFill="1" applyBorder="1" applyAlignment="1">
      <alignment horizontal="center"/>
    </xf>
    <xf numFmtId="4" fontId="59" fillId="0" borderId="10" xfId="1" applyNumberFormat="1" applyFont="1" applyFill="1" applyBorder="1" applyAlignment="1">
      <alignment horizontal="center"/>
    </xf>
    <xf numFmtId="0" fontId="0" fillId="0" borderId="13" xfId="0" applyFont="1" applyFill="1" applyBorder="1" applyProtection="1">
      <protection locked="0"/>
    </xf>
    <xf numFmtId="0" fontId="58" fillId="0" borderId="8" xfId="1" applyFont="1" applyBorder="1"/>
    <xf numFmtId="49" fontId="58" fillId="0" borderId="8" xfId="1" applyNumberFormat="1" applyFont="1" applyBorder="1" applyAlignment="1">
      <alignment horizontal="center"/>
    </xf>
    <xf numFmtId="4" fontId="59" fillId="0" borderId="8" xfId="1" applyNumberFormat="1" applyFont="1" applyFill="1" applyBorder="1" applyAlignment="1">
      <alignment horizontal="center"/>
    </xf>
    <xf numFmtId="2" fontId="57" fillId="0" borderId="8" xfId="1" applyNumberFormat="1" applyFont="1" applyFill="1" applyBorder="1" applyAlignment="1">
      <alignment horizontal="center"/>
    </xf>
    <xf numFmtId="2" fontId="57" fillId="0" borderId="8" xfId="1" applyNumberFormat="1" applyFont="1" applyFill="1" applyBorder="1" applyAlignment="1">
      <alignment horizontal="center" vertical="center"/>
    </xf>
    <xf numFmtId="2" fontId="57" fillId="0" borderId="9" xfId="1" applyNumberFormat="1" applyFont="1" applyFill="1" applyBorder="1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3" borderId="0" xfId="0" applyFill="1"/>
    <xf numFmtId="0" fontId="58" fillId="0" borderId="1" xfId="1" applyFont="1" applyBorder="1"/>
    <xf numFmtId="49" fontId="58" fillId="0" borderId="1" xfId="1" applyNumberFormat="1" applyFont="1" applyBorder="1" applyAlignment="1">
      <alignment horizontal="center"/>
    </xf>
    <xf numFmtId="4" fontId="59" fillId="0" borderId="1" xfId="1" applyNumberFormat="1" applyFont="1" applyFill="1" applyBorder="1" applyAlignment="1">
      <alignment horizontal="center"/>
    </xf>
    <xf numFmtId="2" fontId="57" fillId="0" borderId="1" xfId="1" applyNumberFormat="1" applyFont="1" applyFill="1" applyBorder="1" applyAlignment="1">
      <alignment horizontal="center"/>
    </xf>
    <xf numFmtId="2" fontId="57" fillId="0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2" fontId="57" fillId="0" borderId="16" xfId="1" applyNumberFormat="1" applyFont="1" applyFill="1" applyBorder="1" applyAlignment="1">
      <alignment horizontal="center" vertical="center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</cellXfs>
  <cellStyles count="58">
    <cellStyle name="Обычный" xfId="0" builtinId="0"/>
    <cellStyle name="Обычный 2" xfId="1"/>
    <cellStyle name="Обычный 2 2" xfId="4"/>
    <cellStyle name="Обычный 2 3" xfId="3"/>
    <cellStyle name="Обычный 2 4" xfId="2"/>
    <cellStyle name="Обычный 2 4 3 2" xfId="5"/>
    <cellStyle name="Обычный 2 4 3 2 17" xfId="7"/>
    <cellStyle name="Обычный 2 4 3 2 2" xfId="8"/>
    <cellStyle name="Обычный 2 4 3 2 2 10" xfId="6"/>
    <cellStyle name="Обычный 2 4 3 2 2 10 2" xfId="23"/>
    <cellStyle name="Обычный 2 4 3 2 2 11" xfId="27"/>
    <cellStyle name="Обычный 2 4 3 2 2 11 2" xfId="24"/>
    <cellStyle name="Обычный 2 4 3 2 2 12" xfId="29"/>
    <cellStyle name="Обычный 2 4 3 2 2 12 3" xfId="25"/>
    <cellStyle name="Обычный 2 4 3 2 2 13" xfId="33"/>
    <cellStyle name="Обычный 2 4 3 2 2 14" xfId="34"/>
    <cellStyle name="Обычный 2 4 3 2 2 15" xfId="35"/>
    <cellStyle name="Обычный 2 4 3 2 2 16" xfId="36"/>
    <cellStyle name="Обычный 2 4 3 2 2 17" xfId="41"/>
    <cellStyle name="Обычный 2 4 3 2 2 18" xfId="44"/>
    <cellStyle name="Обычный 2 4 3 2 2 19" xfId="46"/>
    <cellStyle name="Обычный 2 4 3 2 2 19 2" xfId="28"/>
    <cellStyle name="Обычный 2 4 3 2 2 2" xfId="9"/>
    <cellStyle name="Обычный 2 4 3 2 2 2 3" xfId="10"/>
    <cellStyle name="Обычный 2 4 3 2 2 20" xfId="50"/>
    <cellStyle name="Обычный 2 4 3 2 2 21" xfId="51"/>
    <cellStyle name="Обычный 2 4 3 2 2 21 2" xfId="30"/>
    <cellStyle name="Обычный 2 4 3 2 2 22" xfId="53"/>
    <cellStyle name="Обычный 2 4 3 2 2 22 3" xfId="31"/>
    <cellStyle name="Обычный 2 4 3 2 2 23" xfId="55"/>
    <cellStyle name="Обычный 2 4 3 2 2 23 2" xfId="32"/>
    <cellStyle name="Обычный 2 4 3 2 2 24" xfId="57"/>
    <cellStyle name="Обычный 2 4 3 2 2 24 2" xfId="37"/>
    <cellStyle name="Обычный 2 4 3 2 2 25" xfId="38"/>
    <cellStyle name="Обычный 2 4 3 2 2 26" xfId="39"/>
    <cellStyle name="Обычный 2 4 3 2 2 27" xfId="40"/>
    <cellStyle name="Обычный 2 4 3 2 2 29" xfId="13"/>
    <cellStyle name="Обычный 2 4 3 2 2 3" xfId="12"/>
    <cellStyle name="Обычный 2 4 3 2 2 3 2" xfId="11"/>
    <cellStyle name="Обычный 2 4 3 2 2 31" xfId="42"/>
    <cellStyle name="Обычный 2 4 3 2 2 33" xfId="45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4" xfId="18"/>
    <cellStyle name="Обычный 2 4 3 2 2 4 2" xfId="14"/>
    <cellStyle name="Обычный 2 4 3 2 2 41" xfId="52"/>
    <cellStyle name="Обычный 2 4 3 2 2 43" xfId="54"/>
    <cellStyle name="Обычный 2 4 3 2 2 45" xfId="56"/>
    <cellStyle name="Обычный 2 4 3 2 2 5" xfId="19"/>
    <cellStyle name="Обычный 2 4 3 2 2 5 2" xfId="15"/>
    <cellStyle name="Обычный 2 4 3 2 2 6" xfId="20"/>
    <cellStyle name="Обычный 2 4 3 2 2 6 2" xfId="16"/>
    <cellStyle name="Обычный 2 4 3 2 2 7" xfId="17"/>
    <cellStyle name="Обычный 2 4 3 2 2 8" xfId="22"/>
    <cellStyle name="Обычный 2 4 3 2 2 8 2" xfId="21"/>
    <cellStyle name="Обычный 2 4 3 2 2 9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2"/>
  <sheetViews>
    <sheetView tabSelected="1" zoomScaleNormal="100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6.42578125" customWidth="1"/>
    <col min="4" max="4" width="41.5703125" customWidth="1"/>
    <col min="5" max="5" width="11.42578125" customWidth="1"/>
    <col min="6" max="6" width="10.85546875" style="1" customWidth="1"/>
    <col min="7" max="7" width="10.7109375" customWidth="1"/>
    <col min="8" max="9" width="10.7109375" style="4" customWidth="1"/>
    <col min="10" max="10" width="14.42578125" style="4" customWidth="1"/>
  </cols>
  <sheetData>
    <row r="1" spans="1:10" x14ac:dyDescent="0.25">
      <c r="A1" t="s">
        <v>4</v>
      </c>
      <c r="B1" s="53" t="s">
        <v>16</v>
      </c>
      <c r="C1" s="54"/>
      <c r="D1" s="55"/>
      <c r="E1" t="s">
        <v>24</v>
      </c>
      <c r="F1" s="26"/>
      <c r="H1"/>
      <c r="I1" t="s">
        <v>12</v>
      </c>
      <c r="J1" s="3">
        <v>44666</v>
      </c>
    </row>
    <row r="2" spans="1:10" ht="15.75" thickBot="1" x14ac:dyDescent="0.3">
      <c r="F2"/>
      <c r="H2"/>
      <c r="I2"/>
      <c r="J2"/>
    </row>
    <row r="3" spans="1:10" ht="15.75" thickBot="1" x14ac:dyDescent="0.3">
      <c r="A3" s="27" t="s">
        <v>5</v>
      </c>
      <c r="B3" s="28" t="s">
        <v>6</v>
      </c>
      <c r="C3" s="28" t="s">
        <v>25</v>
      </c>
      <c r="D3" s="28" t="s">
        <v>7</v>
      </c>
      <c r="E3" s="28" t="s">
        <v>0</v>
      </c>
      <c r="F3" s="28" t="s">
        <v>8</v>
      </c>
      <c r="G3" s="28" t="s">
        <v>1</v>
      </c>
      <c r="H3" s="28" t="s">
        <v>13</v>
      </c>
      <c r="I3" s="28" t="s">
        <v>14</v>
      </c>
      <c r="J3" s="29" t="s">
        <v>15</v>
      </c>
    </row>
    <row r="4" spans="1:10" ht="15.75" x14ac:dyDescent="0.25">
      <c r="A4" s="47" t="s">
        <v>9</v>
      </c>
      <c r="B4" s="14" t="s">
        <v>22</v>
      </c>
      <c r="C4" s="30"/>
      <c r="D4" s="20" t="s">
        <v>29</v>
      </c>
      <c r="E4" s="21">
        <v>200</v>
      </c>
      <c r="F4" s="22">
        <f>19.39+11</f>
        <v>30.39</v>
      </c>
      <c r="G4" s="23">
        <v>4.5999999999999996</v>
      </c>
      <c r="H4" s="24">
        <v>9.6</v>
      </c>
      <c r="I4" s="24">
        <v>45.8</v>
      </c>
      <c r="J4" s="25">
        <v>289</v>
      </c>
    </row>
    <row r="5" spans="1:10" ht="15.75" x14ac:dyDescent="0.25">
      <c r="A5" s="48"/>
      <c r="B5" s="13" t="s">
        <v>44</v>
      </c>
      <c r="C5" s="31"/>
      <c r="D5" s="16" t="s">
        <v>30</v>
      </c>
      <c r="E5" s="11">
        <v>50</v>
      </c>
      <c r="F5" s="18">
        <v>29.23</v>
      </c>
      <c r="G5" s="8">
        <v>11.7</v>
      </c>
      <c r="H5" s="9">
        <v>3.3</v>
      </c>
      <c r="I5" s="9">
        <v>3.3</v>
      </c>
      <c r="J5" s="10">
        <v>91.1</v>
      </c>
    </row>
    <row r="6" spans="1:10" ht="15.75" x14ac:dyDescent="0.25">
      <c r="A6" s="48"/>
      <c r="B6" s="13" t="s">
        <v>17</v>
      </c>
      <c r="C6" s="31"/>
      <c r="D6" s="16" t="s">
        <v>31</v>
      </c>
      <c r="E6" s="11">
        <v>200</v>
      </c>
      <c r="F6" s="18">
        <v>20.38</v>
      </c>
      <c r="G6" s="8">
        <v>5.8</v>
      </c>
      <c r="H6" s="9">
        <f>6.4</f>
        <v>6.4</v>
      </c>
      <c r="I6" s="9">
        <v>9.4</v>
      </c>
      <c r="J6" s="10">
        <f>120</f>
        <v>120</v>
      </c>
    </row>
    <row r="7" spans="1:10" ht="15.75" x14ac:dyDescent="0.25">
      <c r="A7" s="48"/>
      <c r="B7" s="13"/>
      <c r="C7" s="31"/>
      <c r="D7" s="39"/>
      <c r="E7" s="40"/>
      <c r="F7" s="41"/>
      <c r="G7" s="42"/>
      <c r="H7" s="43"/>
      <c r="I7" s="43"/>
      <c r="J7" s="49"/>
    </row>
    <row r="8" spans="1:10" ht="16.5" thickBot="1" x14ac:dyDescent="0.3">
      <c r="A8" s="51"/>
      <c r="B8" s="2"/>
      <c r="C8" s="32"/>
      <c r="D8" s="15"/>
      <c r="E8" s="12"/>
      <c r="F8" s="17"/>
      <c r="G8" s="5"/>
      <c r="H8" s="6"/>
      <c r="I8" s="6"/>
      <c r="J8" s="7"/>
    </row>
    <row r="9" spans="1:10" ht="15.75" x14ac:dyDescent="0.25">
      <c r="A9" s="52" t="s">
        <v>11</v>
      </c>
      <c r="B9" s="19" t="s">
        <v>45</v>
      </c>
      <c r="C9" s="37"/>
      <c r="D9" s="16" t="s">
        <v>42</v>
      </c>
      <c r="E9" s="11" t="s">
        <v>38</v>
      </c>
      <c r="F9" s="18">
        <v>55</v>
      </c>
      <c r="G9" s="8">
        <v>3.7</v>
      </c>
      <c r="H9" s="9">
        <v>17.3</v>
      </c>
      <c r="I9" s="9">
        <v>37.4</v>
      </c>
      <c r="J9" s="10">
        <v>320</v>
      </c>
    </row>
    <row r="10" spans="1:10" ht="15.75" x14ac:dyDescent="0.25">
      <c r="A10" s="48"/>
      <c r="B10" s="13" t="s">
        <v>28</v>
      </c>
      <c r="C10" s="31"/>
      <c r="D10" s="16" t="s">
        <v>43</v>
      </c>
      <c r="E10" s="11" t="s">
        <v>3</v>
      </c>
      <c r="F10" s="18">
        <v>32</v>
      </c>
      <c r="G10" s="8">
        <v>3</v>
      </c>
      <c r="H10" s="9">
        <v>2.2000000000000002</v>
      </c>
      <c r="I10" s="9">
        <v>22.2</v>
      </c>
      <c r="J10" s="10">
        <v>142</v>
      </c>
    </row>
    <row r="11" spans="1:10" ht="16.5" thickBot="1" x14ac:dyDescent="0.3">
      <c r="A11" s="51"/>
      <c r="B11" s="2"/>
      <c r="C11" s="32"/>
      <c r="D11" s="15"/>
      <c r="E11" s="12"/>
      <c r="F11" s="17"/>
      <c r="G11" s="5"/>
      <c r="H11" s="6"/>
      <c r="I11" s="6"/>
      <c r="J11" s="7"/>
    </row>
    <row r="12" spans="1:10" ht="15.75" x14ac:dyDescent="0.25">
      <c r="A12" s="52" t="s">
        <v>10</v>
      </c>
      <c r="B12" s="19" t="s">
        <v>46</v>
      </c>
      <c r="C12" s="37"/>
      <c r="D12" s="16" t="s">
        <v>32</v>
      </c>
      <c r="E12" s="11">
        <v>25</v>
      </c>
      <c r="F12" s="18">
        <v>10.130000000000001</v>
      </c>
      <c r="G12" s="8">
        <v>0.3</v>
      </c>
      <c r="H12" s="9">
        <v>0.1</v>
      </c>
      <c r="I12" s="9">
        <v>1.3</v>
      </c>
      <c r="J12" s="10">
        <v>7.8</v>
      </c>
    </row>
    <row r="13" spans="1:10" ht="15.75" x14ac:dyDescent="0.25">
      <c r="A13" s="48"/>
      <c r="B13" s="13" t="s">
        <v>18</v>
      </c>
      <c r="C13" s="31"/>
      <c r="D13" s="16" t="s">
        <v>33</v>
      </c>
      <c r="E13" s="11" t="s">
        <v>34</v>
      </c>
      <c r="F13" s="18">
        <f>27.71+10</f>
        <v>37.71</v>
      </c>
      <c r="G13" s="8">
        <v>10.9</v>
      </c>
      <c r="H13" s="9">
        <v>20.399999999999999</v>
      </c>
      <c r="I13" s="9">
        <v>13</v>
      </c>
      <c r="J13" s="10">
        <v>279</v>
      </c>
    </row>
    <row r="14" spans="1:10" ht="15.75" x14ac:dyDescent="0.25">
      <c r="A14" s="48"/>
      <c r="B14" s="13" t="s">
        <v>19</v>
      </c>
      <c r="C14" s="31"/>
      <c r="D14" s="16" t="s">
        <v>35</v>
      </c>
      <c r="E14" s="11" t="s">
        <v>3</v>
      </c>
      <c r="F14" s="18">
        <f>18.46+10</f>
        <v>28.46</v>
      </c>
      <c r="G14" s="8">
        <v>6.3</v>
      </c>
      <c r="H14" s="9">
        <v>0.3</v>
      </c>
      <c r="I14" s="9">
        <v>22.2</v>
      </c>
      <c r="J14" s="10" t="s">
        <v>36</v>
      </c>
    </row>
    <row r="15" spans="1:10" ht="15.75" x14ac:dyDescent="0.25">
      <c r="A15" s="48"/>
      <c r="B15" s="13" t="s">
        <v>21</v>
      </c>
      <c r="C15" s="31"/>
      <c r="D15" s="16" t="s">
        <v>37</v>
      </c>
      <c r="E15" s="11" t="s">
        <v>26</v>
      </c>
      <c r="F15" s="18">
        <f>21.2+5</f>
        <v>26.2</v>
      </c>
      <c r="G15" s="8">
        <f>16.5/2</f>
        <v>8.25</v>
      </c>
      <c r="H15" s="9">
        <f>4/2</f>
        <v>2</v>
      </c>
      <c r="I15" s="9">
        <f>3/2</f>
        <v>1.5</v>
      </c>
      <c r="J15" s="10">
        <f>144/2</f>
        <v>72</v>
      </c>
    </row>
    <row r="16" spans="1:10" ht="15.75" x14ac:dyDescent="0.25">
      <c r="A16" s="48"/>
      <c r="B16" s="13" t="s">
        <v>17</v>
      </c>
      <c r="C16" s="31"/>
      <c r="D16" s="16" t="s">
        <v>39</v>
      </c>
      <c r="E16" s="11" t="s">
        <v>3</v>
      </c>
      <c r="F16" s="18">
        <v>9.18</v>
      </c>
      <c r="G16" s="8"/>
      <c r="H16" s="9"/>
      <c r="I16" s="9">
        <v>25.4</v>
      </c>
      <c r="J16" s="10" t="s">
        <v>40</v>
      </c>
    </row>
    <row r="17" spans="1:10" ht="15.75" x14ac:dyDescent="0.25">
      <c r="A17" s="48"/>
      <c r="B17" s="13" t="s">
        <v>23</v>
      </c>
      <c r="C17" s="31"/>
      <c r="D17" s="16" t="s">
        <v>41</v>
      </c>
      <c r="E17" s="11" t="s">
        <v>26</v>
      </c>
      <c r="F17" s="18">
        <v>10.18</v>
      </c>
      <c r="G17" s="8">
        <f>2.9/75*50</f>
        <v>1.9333333333333333</v>
      </c>
      <c r="H17" s="9">
        <f>5.4/75*50</f>
        <v>3.6000000000000005</v>
      </c>
      <c r="I17" s="9">
        <f>24.6/75*50</f>
        <v>16.400000000000002</v>
      </c>
      <c r="J17" s="10">
        <f>159/75*50</f>
        <v>106</v>
      </c>
    </row>
    <row r="18" spans="1:10" ht="15.75" x14ac:dyDescent="0.25">
      <c r="A18" s="48"/>
      <c r="B18" s="13" t="s">
        <v>20</v>
      </c>
      <c r="C18" s="31"/>
      <c r="D18" s="16" t="s">
        <v>2</v>
      </c>
      <c r="E18" s="11" t="s">
        <v>27</v>
      </c>
      <c r="F18" s="18">
        <v>7.14</v>
      </c>
      <c r="G18" s="8">
        <f>2.5*2</f>
        <v>5</v>
      </c>
      <c r="H18" s="9">
        <f>0.4*2</f>
        <v>0.8</v>
      </c>
      <c r="I18" s="9">
        <f>10.8*2</f>
        <v>21.6</v>
      </c>
      <c r="J18" s="10">
        <f>57*2</f>
        <v>114</v>
      </c>
    </row>
    <row r="19" spans="1:10" x14ac:dyDescent="0.25">
      <c r="A19" s="48"/>
      <c r="B19" s="31"/>
      <c r="C19" s="31"/>
      <c r="D19" s="44"/>
      <c r="E19" s="45"/>
      <c r="F19" s="46"/>
      <c r="G19" s="45"/>
      <c r="H19" s="45"/>
      <c r="I19" s="45"/>
      <c r="J19" s="50"/>
    </row>
    <row r="20" spans="1:10" ht="15.75" thickBot="1" x14ac:dyDescent="0.3">
      <c r="A20" s="51"/>
      <c r="B20" s="32"/>
      <c r="C20" s="32"/>
      <c r="D20" s="33"/>
      <c r="E20" s="34"/>
      <c r="F20" s="35"/>
      <c r="G20" s="34"/>
      <c r="H20" s="34"/>
      <c r="I20" s="34"/>
      <c r="J20" s="36"/>
    </row>
    <row r="22" spans="1:10" ht="15.75" x14ac:dyDescent="0.25">
      <c r="C22" s="38"/>
      <c r="D22" s="16"/>
      <c r="E22" s="11"/>
      <c r="F22" s="18"/>
      <c r="G22" s="8"/>
      <c r="H22" s="9"/>
      <c r="I22" s="9"/>
      <c r="J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food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2022-04-14T02:18:11Z</dcterms:modified>
</cp:coreProperties>
</file>