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19" i="1"/>
  <c r="F18" i="1"/>
  <c r="F16" i="1"/>
  <c r="F15" i="1"/>
  <c r="F14" i="1"/>
  <c r="F12" i="1" l="1"/>
  <c r="F8" i="1"/>
  <c r="F4" i="1"/>
  <c r="F5" i="1"/>
  <c r="F7" i="1" l="1"/>
  <c r="F10" i="1" s="1"/>
  <c r="J4" i="1" l="1"/>
  <c r="I4" i="1"/>
  <c r="H4" i="1"/>
  <c r="G4" i="1"/>
  <c r="J12" i="1"/>
  <c r="I12" i="1"/>
  <c r="H12" i="1"/>
  <c r="G12" i="1"/>
  <c r="G13" i="1" s="1"/>
  <c r="J9" i="1"/>
  <c r="I9" i="1"/>
  <c r="H9" i="1"/>
  <c r="G9" i="1"/>
  <c r="J8" i="1"/>
  <c r="I8" i="1"/>
  <c r="H8" i="1"/>
  <c r="G8" i="1"/>
  <c r="G10" i="1" l="1"/>
  <c r="H10" i="1"/>
  <c r="J10" i="1" l="1"/>
  <c r="I10" i="1" l="1"/>
  <c r="J13" i="1"/>
  <c r="I13" i="1"/>
  <c r="H13" i="1"/>
</calcChain>
</file>

<file path=xl/sharedStrings.xml><?xml version="1.0" encoding="utf-8"?>
<sst xmlns="http://schemas.openxmlformats.org/spreadsheetml/2006/main" count="61" uniqueCount="54">
  <si>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</si>
  <si>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</si>
  <si>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</si>
  <si>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</si>
  <si>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</si>
  <si>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</si>
  <si>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</si>
  <si>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</si>
  <si>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</si>
  <si>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</si>
  <si>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</si>
  <si>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</si>
  <si>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</si>
  <si>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</si>
  <si>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</si>
  <si>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</si>
  <si>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</si>
  <si>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</si>
  <si>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</si>
  <si>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</si>
  <si>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</si>
  <si>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</si>
  <si>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</si>
  <si>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</si>
  <si>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</si>
  <si>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</si>
  <si>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</si>
  <si>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</si>
  <si>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</si>
  <si>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</si>
  <si>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</si>
  <si>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</si>
  <si>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</si>
  <si>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</si>
  <si>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</si>
  <si>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</si>
  <si>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</si>
  <si>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</si>
  <si>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</si>
  <si>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</si>
  <si>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</si>
  <si>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</si>
  <si>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240/10/5</t>
  </si>
  <si>
    <t>220</t>
  </si>
  <si>
    <t>38</t>
  </si>
  <si>
    <t>Кукуруза отварная</t>
  </si>
  <si>
    <t>Компот из кураги</t>
  </si>
  <si>
    <t xml:space="preserve">Борщ с капустой и картофелем с мясом со сметаной </t>
  </si>
  <si>
    <t>МБОУ БСШ №1 имени Е.К. Зырянова</t>
  </si>
  <si>
    <t>1</t>
  </si>
  <si>
    <t>День 11</t>
  </si>
  <si>
    <r>
      <t>"11"__</t>
    </r>
    <r>
      <rPr>
        <u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scheme val="minor"/>
      </rPr>
      <t>__2022</t>
    </r>
  </si>
  <si>
    <t>60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</si>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</sst>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2" fontId="0" fillId="0" borderId="15" xfId="0" applyNumberFormat="1" applyFill="1" applyBorder="1" applyProtection="1">
      <protection locked="0"/>
    </xf>
    <xf numFmtId="0" fontId="4" fillId="0" borderId="9" xfId="0" applyFont="1" applyFill="1" applyBorder="1" applyAlignment="1">
      <alignment horizontal="center" vertical="center"/>
    </xf>
    <xf numFmtId="2" fontId="0" fillId="0" borderId="1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9" xfId="0" applyNumberFormat="1" applyFill="1" applyBorder="1" applyAlignment="1">
      <alignment horizontal="right" vertical="center" wrapText="1"/>
    </xf>
    <xf numFmtId="2" fontId="0" fillId="0" borderId="9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3" xfId="0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8" xfId="0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8" xfId="0" applyFill="1" applyBorder="1"/>
    <xf numFmtId="0" fontId="0" fillId="0" borderId="24" xfId="0" applyFill="1" applyBorder="1" applyProtection="1">
      <protection locked="0"/>
    </xf>
    <xf numFmtId="0" fontId="0" fillId="0" borderId="25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/>
    <xf numFmtId="0" fontId="0" fillId="0" borderId="19" xfId="0" applyFill="1" applyBorder="1"/>
    <xf numFmtId="0" fontId="0" fillId="0" borderId="28" xfId="0" applyFill="1" applyBorder="1"/>
    <xf numFmtId="49" fontId="4" fillId="0" borderId="5" xfId="0" applyNumberFormat="1" applyFont="1" applyBorder="1" applyAlignment="1" applyProtection="1">
      <alignment horizontal="center"/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G1" sqref="G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0" customWidth="1"/>
    <col min="6" max="6" width="8.28515625" style="10" bestFit="1" customWidth="1"/>
    <col min="7" max="7" width="7.7109375" style="1" customWidth="1"/>
    <col min="8" max="8" width="7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6" t="s">
        <v>48</v>
      </c>
      <c r="C1" s="87"/>
      <c r="D1" s="88"/>
      <c r="E1" s="10" t="s">
        <v>26</v>
      </c>
      <c r="F1" s="9" t="s">
        <v>49</v>
      </c>
      <c r="H1" s="1" t="s">
        <v>50</v>
      </c>
      <c r="I1" s="8" t="s">
        <v>51</v>
      </c>
    </row>
    <row r="2" spans="1:10" ht="15.75" thickBot="1" x14ac:dyDescent="0.3">
      <c r="B2" s="2" t="s">
        <v>25</v>
      </c>
    </row>
    <row r="3" spans="1:10" s="15" customFormat="1" ht="30.75" thickBot="1" x14ac:dyDescent="0.3">
      <c r="A3" s="11" t="s">
        <v>1</v>
      </c>
      <c r="B3" s="12" t="s">
        <v>2</v>
      </c>
      <c r="C3" s="12" t="s">
        <v>18</v>
      </c>
      <c r="D3" s="12" t="s">
        <v>3</v>
      </c>
      <c r="E3" s="18" t="s">
        <v>19</v>
      </c>
      <c r="F3" s="18" t="s">
        <v>4</v>
      </c>
      <c r="G3" s="13" t="s">
        <v>5</v>
      </c>
      <c r="H3" s="12" t="s">
        <v>6</v>
      </c>
      <c r="I3" s="12" t="s">
        <v>7</v>
      </c>
      <c r="J3" s="14" t="s">
        <v>8</v>
      </c>
    </row>
    <row r="4" spans="1:10" s="15" customFormat="1" ht="15.75" x14ac:dyDescent="0.25">
      <c r="A4" s="70"/>
      <c r="B4" s="69" t="s">
        <v>33</v>
      </c>
      <c r="C4" s="26">
        <v>1</v>
      </c>
      <c r="D4" s="27" t="s">
        <v>45</v>
      </c>
      <c r="E4" s="28">
        <v>70</v>
      </c>
      <c r="F4" s="29">
        <f>25.65*70/75</f>
        <v>23.94</v>
      </c>
      <c r="G4" s="23">
        <f>30*50/75</f>
        <v>20</v>
      </c>
      <c r="H4" s="24">
        <f>2.33*50/75</f>
        <v>1.5533333333333332</v>
      </c>
      <c r="I4" s="24">
        <f>0.15*50/75</f>
        <v>0.1</v>
      </c>
      <c r="J4" s="25">
        <f>4.88*50/75</f>
        <v>3.2533333333333334</v>
      </c>
    </row>
    <row r="5" spans="1:10" ht="15.75" x14ac:dyDescent="0.25">
      <c r="A5" s="71" t="s">
        <v>9</v>
      </c>
      <c r="B5" s="58" t="s">
        <v>10</v>
      </c>
      <c r="C5" s="35">
        <v>32</v>
      </c>
      <c r="D5" s="36" t="s">
        <v>35</v>
      </c>
      <c r="E5" s="53" t="s">
        <v>31</v>
      </c>
      <c r="F5" s="38">
        <f>25.09*25/32+7.16*125/118</f>
        <v>27.186308262711865</v>
      </c>
      <c r="G5" s="5">
        <v>313</v>
      </c>
      <c r="H5" s="5">
        <v>13.84</v>
      </c>
      <c r="I5" s="5">
        <v>13.14</v>
      </c>
      <c r="J5" s="6">
        <v>35.020000000000003</v>
      </c>
    </row>
    <row r="6" spans="1:10" ht="15.75" x14ac:dyDescent="0.25">
      <c r="A6" s="63"/>
      <c r="B6" s="59" t="s">
        <v>11</v>
      </c>
      <c r="C6" s="31">
        <v>57</v>
      </c>
      <c r="D6" s="32" t="s">
        <v>36</v>
      </c>
      <c r="E6" s="33" t="s">
        <v>28</v>
      </c>
      <c r="F6" s="34">
        <v>1.32</v>
      </c>
      <c r="G6" s="7">
        <v>41</v>
      </c>
      <c r="H6" s="7">
        <v>0</v>
      </c>
      <c r="I6" s="7">
        <v>0</v>
      </c>
      <c r="J6" s="17">
        <v>10.01</v>
      </c>
    </row>
    <row r="7" spans="1:10" ht="15.75" x14ac:dyDescent="0.25">
      <c r="A7" s="63"/>
      <c r="B7" s="60" t="s">
        <v>16</v>
      </c>
      <c r="C7" s="31" t="s">
        <v>20</v>
      </c>
      <c r="D7" s="32" t="s">
        <v>34</v>
      </c>
      <c r="E7" s="33" t="s">
        <v>44</v>
      </c>
      <c r="F7" s="34">
        <f>150*0.038</f>
        <v>5.7</v>
      </c>
      <c r="G7" s="5">
        <v>144.74</v>
      </c>
      <c r="H7" s="5">
        <v>3.53</v>
      </c>
      <c r="I7" s="5">
        <v>9.8800000000000008</v>
      </c>
      <c r="J7" s="6">
        <v>3.53</v>
      </c>
    </row>
    <row r="8" spans="1:10" ht="15.75" x14ac:dyDescent="0.25">
      <c r="A8" s="63"/>
      <c r="B8" s="58"/>
      <c r="C8" s="35" t="s">
        <v>20</v>
      </c>
      <c r="D8" s="36" t="s">
        <v>21</v>
      </c>
      <c r="E8" s="37">
        <v>21</v>
      </c>
      <c r="F8" s="38">
        <f>46.14*0.021</f>
        <v>0.96894000000000002</v>
      </c>
      <c r="G8" s="5">
        <f>40*28/20</f>
        <v>56</v>
      </c>
      <c r="H8" s="5">
        <f>0.98*28/20</f>
        <v>1.3719999999999999</v>
      </c>
      <c r="I8" s="5">
        <f>0.2*28/20</f>
        <v>0.28000000000000003</v>
      </c>
      <c r="J8" s="6">
        <f>8.95*28/20</f>
        <v>12.529999999999998</v>
      </c>
    </row>
    <row r="9" spans="1:10" ht="15.75" x14ac:dyDescent="0.25">
      <c r="A9" s="63"/>
      <c r="B9" s="61"/>
      <c r="C9" s="35" t="s">
        <v>20</v>
      </c>
      <c r="D9" s="36" t="s">
        <v>32</v>
      </c>
      <c r="E9" s="37">
        <v>22</v>
      </c>
      <c r="F9" s="38">
        <v>1.45</v>
      </c>
      <c r="G9" s="5">
        <f>41.6*29/20</f>
        <v>60.320000000000007</v>
      </c>
      <c r="H9" s="5">
        <f>1.6*29/20</f>
        <v>2.3200000000000003</v>
      </c>
      <c r="I9" s="5">
        <f>0.03*29/20</f>
        <v>4.3499999999999997E-2</v>
      </c>
      <c r="J9" s="6">
        <f>8.02*29/20</f>
        <v>11.629</v>
      </c>
    </row>
    <row r="10" spans="1:10" ht="16.5" thickBot="1" x14ac:dyDescent="0.3">
      <c r="A10" s="64"/>
      <c r="B10" s="62"/>
      <c r="C10" s="39"/>
      <c r="D10" s="40"/>
      <c r="E10" s="41"/>
      <c r="F10" s="42">
        <f>SUM(F4:F9)</f>
        <v>60.565248262711876</v>
      </c>
      <c r="G10" s="19">
        <f>SUM(G4:G9)</f>
        <v>635.06000000000006</v>
      </c>
      <c r="H10" s="19">
        <f>SUM(H5:H9)</f>
        <v>21.062000000000001</v>
      </c>
      <c r="I10" s="19">
        <f>SUM(I5:I9)</f>
        <v>23.343500000000006</v>
      </c>
      <c r="J10" s="22">
        <f>SUM(J5:J9)</f>
        <v>72.719000000000008</v>
      </c>
    </row>
    <row r="11" spans="1:10" ht="15.75" x14ac:dyDescent="0.25">
      <c r="A11" s="68" t="s">
        <v>22</v>
      </c>
      <c r="B11" s="65"/>
      <c r="C11" s="43">
        <v>63</v>
      </c>
      <c r="D11" s="44" t="s">
        <v>41</v>
      </c>
      <c r="E11" s="45">
        <v>200</v>
      </c>
      <c r="F11" s="3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63"/>
      <c r="B12" s="66"/>
      <c r="C12" s="46">
        <v>44</v>
      </c>
      <c r="D12" s="47" t="s">
        <v>37</v>
      </c>
      <c r="E12" s="48">
        <v>120</v>
      </c>
      <c r="F12" s="34">
        <f>22.23*120/100</f>
        <v>26.675999999999998</v>
      </c>
      <c r="G12" s="7">
        <f>356.67*115/100</f>
        <v>410.1705</v>
      </c>
      <c r="H12" s="7">
        <f>10.5*115/100</f>
        <v>12.074999999999999</v>
      </c>
      <c r="I12" s="7">
        <f>10.33*115/100</f>
        <v>11.8795</v>
      </c>
      <c r="J12" s="17">
        <f>55.33*115/100</f>
        <v>63.6295</v>
      </c>
    </row>
    <row r="13" spans="1:10" ht="16.5" thickBot="1" x14ac:dyDescent="0.3">
      <c r="A13" s="64"/>
      <c r="B13" s="67"/>
      <c r="C13" s="49"/>
      <c r="D13" s="50"/>
      <c r="E13" s="51"/>
      <c r="F13" s="52">
        <v>45.43</v>
      </c>
      <c r="G13" s="20">
        <f>SUM(G11:G12)</f>
        <v>516.17049999999995</v>
      </c>
      <c r="H13" s="20">
        <f>SUM(H11:H12)</f>
        <v>17.875</v>
      </c>
      <c r="I13" s="20">
        <f>SUM(I11:I12)</f>
        <v>16.8795</v>
      </c>
      <c r="J13" s="21">
        <f>SUM(J11:J12)</f>
        <v>143.62950000000001</v>
      </c>
    </row>
    <row r="14" spans="1:10" ht="15.75" x14ac:dyDescent="0.25">
      <c r="A14" s="68" t="s">
        <v>12</v>
      </c>
      <c r="B14" s="65" t="s">
        <v>38</v>
      </c>
      <c r="C14" s="43">
        <v>4</v>
      </c>
      <c r="D14" s="44" t="s">
        <v>39</v>
      </c>
      <c r="E14" s="74" t="s">
        <v>52</v>
      </c>
      <c r="F14" s="30">
        <f>28.02*60/60</f>
        <v>28.02</v>
      </c>
      <c r="G14" s="75">
        <v>8.4</v>
      </c>
      <c r="H14" s="75">
        <v>0.48</v>
      </c>
      <c r="I14" s="75">
        <v>0.06</v>
      </c>
      <c r="J14" s="76">
        <v>1.5</v>
      </c>
    </row>
    <row r="15" spans="1:10" ht="45" x14ac:dyDescent="0.25">
      <c r="A15" s="63"/>
      <c r="B15" s="58" t="s">
        <v>13</v>
      </c>
      <c r="C15" s="54">
        <v>22</v>
      </c>
      <c r="D15" s="55" t="s">
        <v>47</v>
      </c>
      <c r="E15" s="53" t="s">
        <v>42</v>
      </c>
      <c r="F15" s="38">
        <f>4.71*240/250+1.84+9.57</f>
        <v>15.9316</v>
      </c>
      <c r="G15" s="56">
        <v>169.2</v>
      </c>
      <c r="H15" s="56">
        <v>2.73</v>
      </c>
      <c r="I15" s="56">
        <v>9.43</v>
      </c>
      <c r="J15" s="57">
        <v>18.5</v>
      </c>
    </row>
    <row r="16" spans="1:10" ht="15.75" x14ac:dyDescent="0.25">
      <c r="A16" s="63"/>
      <c r="B16" s="58" t="s">
        <v>14</v>
      </c>
      <c r="C16" s="54">
        <v>39</v>
      </c>
      <c r="D16" s="55" t="s">
        <v>40</v>
      </c>
      <c r="E16" s="53" t="s">
        <v>43</v>
      </c>
      <c r="F16" s="38">
        <f>10.84*190/180+38.88*30/40</f>
        <v>40.602222222222224</v>
      </c>
      <c r="G16" s="56">
        <v>283</v>
      </c>
      <c r="H16" s="56">
        <v>13.43</v>
      </c>
      <c r="I16" s="56">
        <v>17.52</v>
      </c>
      <c r="J16" s="57">
        <v>16.059999999999999</v>
      </c>
    </row>
    <row r="17" spans="1:10" ht="15.75" x14ac:dyDescent="0.25">
      <c r="A17" s="63"/>
      <c r="B17" s="58" t="s">
        <v>23</v>
      </c>
      <c r="C17" s="54">
        <v>74</v>
      </c>
      <c r="D17" s="55" t="s">
        <v>46</v>
      </c>
      <c r="E17" s="53" t="s">
        <v>28</v>
      </c>
      <c r="F17" s="38">
        <v>11.58</v>
      </c>
      <c r="G17" s="56">
        <v>87</v>
      </c>
      <c r="H17" s="56">
        <v>1.04</v>
      </c>
      <c r="I17" s="56">
        <v>0</v>
      </c>
      <c r="J17" s="57">
        <v>20.98</v>
      </c>
    </row>
    <row r="18" spans="1:10" ht="15.75" x14ac:dyDescent="0.25">
      <c r="A18" s="63"/>
      <c r="B18" s="58" t="s">
        <v>17</v>
      </c>
      <c r="C18" s="54" t="s">
        <v>20</v>
      </c>
      <c r="D18" s="55" t="s">
        <v>24</v>
      </c>
      <c r="E18" s="53" t="s">
        <v>53</v>
      </c>
      <c r="F18" s="38">
        <f>68*0.03</f>
        <v>2.04</v>
      </c>
      <c r="G18" s="56">
        <v>62.4</v>
      </c>
      <c r="H18" s="56">
        <v>2.4</v>
      </c>
      <c r="I18" s="56">
        <v>0.45</v>
      </c>
      <c r="J18" s="57">
        <v>11.37</v>
      </c>
    </row>
    <row r="19" spans="1:10" ht="15.75" x14ac:dyDescent="0.25">
      <c r="A19" s="63"/>
      <c r="B19" s="72" t="s">
        <v>15</v>
      </c>
      <c r="C19" s="77" t="s">
        <v>20</v>
      </c>
      <c r="D19" s="78" t="s">
        <v>21</v>
      </c>
      <c r="E19" s="79" t="s">
        <v>53</v>
      </c>
      <c r="F19" s="80">
        <f>44.16*0.03</f>
        <v>1.3247999999999998</v>
      </c>
      <c r="G19" s="56">
        <v>60</v>
      </c>
      <c r="H19" s="56">
        <v>1.47</v>
      </c>
      <c r="I19" s="56">
        <v>0.3</v>
      </c>
      <c r="J19" s="57">
        <v>13.44</v>
      </c>
    </row>
    <row r="20" spans="1:10" ht="16.5" thickBot="1" x14ac:dyDescent="0.3">
      <c r="A20" s="73"/>
      <c r="B20" s="67"/>
      <c r="C20" s="81"/>
      <c r="D20" s="81"/>
      <c r="E20" s="82"/>
      <c r="F20" s="83">
        <v>90.87</v>
      </c>
      <c r="G20" s="84">
        <f>SUM(G14:G19)</f>
        <v>670</v>
      </c>
      <c r="H20" s="84">
        <f>SUM(H14:H19)</f>
        <v>21.549999999999997</v>
      </c>
      <c r="I20" s="84">
        <f>SUM(I14:I19)</f>
        <v>27.759999999999998</v>
      </c>
      <c r="J20" s="85">
        <f>SUM(J14:J19)</f>
        <v>81.850000000000009</v>
      </c>
    </row>
    <row r="21" spans="1:10" x14ac:dyDescent="0.25">
      <c r="A21" s="16" t="s">
        <v>27</v>
      </c>
    </row>
    <row r="22" spans="1:10" x14ac:dyDescent="0.25">
      <c r="A22" s="16" t="s">
        <v>30</v>
      </c>
    </row>
    <row r="35" spans="13:13" x14ac:dyDescent="0.25">
      <c r="M35" s="1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2022-11-24T07:50:56Z</dcterms:modified>
</cp:coreProperties>
</file>