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I11"/>
  <c r="H11"/>
  <c r="E15"/>
  <c r="F15"/>
  <c r="I14"/>
  <c r="H14"/>
  <c r="G14"/>
  <c r="J13"/>
  <c r="I13"/>
  <c r="H13"/>
  <c r="G13"/>
  <c r="J12"/>
  <c r="I12"/>
  <c r="H12"/>
  <c r="G12"/>
  <c r="J11" l="1"/>
  <c r="J10"/>
  <c r="H10"/>
  <c r="G10"/>
  <c r="J9"/>
  <c r="J15" s="1"/>
  <c r="I9"/>
  <c r="I15" s="1"/>
  <c r="H9"/>
  <c r="H15" s="1"/>
  <c r="G9"/>
  <c r="G15" s="1"/>
  <c r="I6"/>
  <c r="I4"/>
  <c r="H6"/>
  <c r="H4"/>
  <c r="J6"/>
  <c r="G6"/>
  <c r="J7"/>
  <c r="I7"/>
  <c r="H7"/>
  <c r="G7"/>
  <c r="J8"/>
  <c r="G8"/>
  <c r="F8"/>
  <c r="E8"/>
  <c r="J5"/>
  <c r="I5"/>
  <c r="H5"/>
  <c r="G5"/>
  <c r="J4"/>
  <c r="G4"/>
  <c r="I8" l="1"/>
  <c r="H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<sst xmlns="http://schemas.openxmlformats.org/spreadsheetml/2006/main" count="37" uniqueCount="35">
  <si>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</si>
  <si>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</si>
  <si>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</si>
  <si>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</si>
  <si>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</si>
  <si>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</si>
  <si>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</si>
  <si>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</si>
  <si>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</si>
  <si>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</si>
  <si>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</si>
  <si>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</si>
  <si>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</si>
  <si>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</si>
  <si>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</si>
  <si>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</si>
  <si>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</si>
  <si>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</si>
  <si>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</si>
  <si>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</si>
  <si>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</si>
  <si>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</si>
  <si>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</si>
  <si>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</si>
  <si>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</si>
  <si>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</si>
  <si>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</si>
  <si>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Какао с молоком</t>
  </si>
  <si>
    <t>Компот из смеси сухофруктов</t>
  </si>
  <si>
    <t>Картофельное пюре</t>
  </si>
  <si>
    <t>Овощи свежие - огурцы (порционная нарезка)</t>
  </si>
  <si>
    <t>Борщ со сметаной на костном бульоне</t>
  </si>
  <si>
    <t>Жаркое по домашнему</t>
  </si>
  <si>
    <t>напиток</t>
  </si>
  <si>
    <t>Тефтели (мясные)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</si>
</sst>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zoomScale="85" zoomScaleNormal="85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6" t="s">
        <v>0</v>
      </c>
      <c r="B1" s="38" t="s">
        <v>26</v>
      </c>
      <c r="C1" s="39"/>
      <c r="D1" s="40"/>
      <c r="E1" t="s">
        <v>18</v>
      </c>
      <c r="F1" s="37" t="s">
        <v>25</v>
      </c>
      <c r="I1" t="s">
        <v>1</v>
      </c>
      <c r="J1" s="35">
        <v>10</v>
      </c>
    </row>
    <row r="2" spans="1:10" ht="7.5" customHeight="1" thickBot="1"/>
    <row r="3" spans="1:10" ht="15.75" thickBot="1">
      <c r="A3" s="32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3" t="s">
        <v>10</v>
      </c>
      <c r="B4" s="27" t="s">
        <v>15</v>
      </c>
      <c r="C4" s="23">
        <v>462</v>
      </c>
      <c r="D4" s="19" t="s">
        <v>34</v>
      </c>
      <c r="E4" s="7">
        <v>120</v>
      </c>
      <c r="F4" s="8"/>
      <c r="G4" s="7">
        <f>184.1/100*E4</f>
        <v>220.92</v>
      </c>
      <c r="H4" s="7">
        <f>7.3/100*E4</f>
        <v>8.76</v>
      </c>
      <c r="I4" s="7">
        <f>7.6/100*E4</f>
        <v>9.1199999999999992</v>
      </c>
      <c r="J4" s="9">
        <f>12.4/100*E4</f>
        <v>14.879999999999999</v>
      </c>
    </row>
    <row r="5" spans="1:10">
      <c r="A5" s="34"/>
      <c r="B5" s="27" t="s">
        <v>16</v>
      </c>
      <c r="C5" s="24">
        <v>520</v>
      </c>
      <c r="D5" s="20" t="s">
        <v>29</v>
      </c>
      <c r="E5" s="10">
        <v>150</v>
      </c>
      <c r="F5" s="11"/>
      <c r="G5" s="10">
        <f>81.7/100*E5</f>
        <v>122.55000000000001</v>
      </c>
      <c r="H5" s="10">
        <f>2.1/100*E5</f>
        <v>3.1500000000000004</v>
      </c>
      <c r="I5" s="10">
        <f>4.6/100*E5</f>
        <v>6.8999999999999995</v>
      </c>
      <c r="J5" s="12">
        <f>8.5/100*E5</f>
        <v>12.750000000000002</v>
      </c>
    </row>
    <row r="6" spans="1:10">
      <c r="A6" s="34"/>
      <c r="B6" s="27" t="s">
        <v>11</v>
      </c>
      <c r="C6" s="24">
        <v>686</v>
      </c>
      <c r="D6" s="20" t="s">
        <v>27</v>
      </c>
      <c r="E6" s="10">
        <v>200</v>
      </c>
      <c r="F6" s="11"/>
      <c r="G6" s="10">
        <f>82.8/100*E6</f>
        <v>165.6</v>
      </c>
      <c r="H6" s="10">
        <f>2.5/100*E6</f>
        <v>5</v>
      </c>
      <c r="I6" s="10">
        <f>1.5/100*E6</f>
        <v>3</v>
      </c>
      <c r="J6" s="12">
        <f>15.2/100*E6</f>
        <v>30.4</v>
      </c>
    </row>
    <row r="7" spans="1:10" ht="15.75" thickBot="1">
      <c r="A7" s="34"/>
      <c r="B7" s="28" t="s">
        <v>19</v>
      </c>
      <c r="C7" s="25">
        <v>0</v>
      </c>
      <c r="D7" s="21" t="s">
        <v>24</v>
      </c>
      <c r="E7" s="10">
        <v>30</v>
      </c>
      <c r="F7" s="11"/>
      <c r="G7" s="10">
        <f>249/100*E7</f>
        <v>74.7</v>
      </c>
      <c r="H7" s="10">
        <f>6.7/100*E7</f>
        <v>2.0100000000000002</v>
      </c>
      <c r="I7" s="10">
        <f>1.2/100*E7</f>
        <v>0.36</v>
      </c>
      <c r="J7" s="12">
        <f>52.9/100*E7</f>
        <v>15.870000000000001</v>
      </c>
    </row>
    <row r="8" spans="1:10" ht="15.75" thickBot="1">
      <c r="A8" s="1"/>
      <c r="B8" s="29"/>
      <c r="C8" s="2"/>
      <c r="D8" s="3"/>
      <c r="E8" s="4">
        <f t="shared" ref="E8:J8" si="0">SUM(E4:E7)</f>
        <v>500</v>
      </c>
      <c r="F8" s="4">
        <f t="shared" si="0"/>
        <v>0</v>
      </c>
      <c r="G8" s="4">
        <f t="shared" si="0"/>
        <v>583.7700000000001</v>
      </c>
      <c r="H8" s="4">
        <f t="shared" si="0"/>
        <v>18.920000000000002</v>
      </c>
      <c r="I8" s="4">
        <f t="shared" si="0"/>
        <v>19.38</v>
      </c>
      <c r="J8" s="4">
        <f t="shared" si="0"/>
        <v>73.900000000000006</v>
      </c>
    </row>
    <row r="9" spans="1:10" ht="30">
      <c r="A9" s="34" t="s">
        <v>12</v>
      </c>
      <c r="B9" s="30" t="s">
        <v>13</v>
      </c>
      <c r="C9" s="26">
        <v>0</v>
      </c>
      <c r="D9" s="22" t="s">
        <v>30</v>
      </c>
      <c r="E9" s="16">
        <v>60</v>
      </c>
      <c r="F9" s="17"/>
      <c r="G9" s="16">
        <f>14/100*E9</f>
        <v>8.4</v>
      </c>
      <c r="H9" s="16">
        <f>0.8/100*E9</f>
        <v>0.48</v>
      </c>
      <c r="I9" s="16">
        <f>0.1/100*E9</f>
        <v>0.06</v>
      </c>
      <c r="J9" s="18">
        <f>2.5/100*E9</f>
        <v>1.5</v>
      </c>
    </row>
    <row r="10" spans="1:10">
      <c r="A10" s="34"/>
      <c r="B10" s="27" t="s">
        <v>14</v>
      </c>
      <c r="C10" s="24">
        <v>109</v>
      </c>
      <c r="D10" s="20" t="s">
        <v>31</v>
      </c>
      <c r="E10" s="10">
        <v>200</v>
      </c>
      <c r="F10" s="11"/>
      <c r="G10" s="10">
        <f>41.8/100*E10</f>
        <v>83.6</v>
      </c>
      <c r="H10" s="10">
        <f>1.3/100*E10</f>
        <v>2.6</v>
      </c>
      <c r="I10" s="10">
        <f>3.5/100*E10</f>
        <v>7.0000000000000009</v>
      </c>
      <c r="J10" s="12">
        <f>5.8/100*E10</f>
        <v>11.6</v>
      </c>
    </row>
    <row r="11" spans="1:10">
      <c r="A11" s="34"/>
      <c r="B11" s="27" t="s">
        <v>15</v>
      </c>
      <c r="C11" s="24">
        <v>436</v>
      </c>
      <c r="D11" s="20" t="s">
        <v>32</v>
      </c>
      <c r="E11" s="10">
        <v>200</v>
      </c>
      <c r="F11" s="11"/>
      <c r="G11" s="10">
        <v>380</v>
      </c>
      <c r="H11" s="10">
        <f>8.2/100*E11</f>
        <v>16.399999999999999</v>
      </c>
      <c r="I11" s="10">
        <f>8.8/100*E11</f>
        <v>17.600000000000001</v>
      </c>
      <c r="J11" s="12">
        <f>15.7/100*E11</f>
        <v>31.4</v>
      </c>
    </row>
    <row r="12" spans="1:10">
      <c r="A12" s="34"/>
      <c r="B12" s="27" t="s">
        <v>33</v>
      </c>
      <c r="C12" s="24">
        <v>639</v>
      </c>
      <c r="D12" s="20" t="s">
        <v>28</v>
      </c>
      <c r="E12" s="10">
        <v>200</v>
      </c>
      <c r="F12" s="11"/>
      <c r="G12" s="10">
        <f>55.6/100*E12</f>
        <v>111.20000000000002</v>
      </c>
      <c r="H12" s="10">
        <f>0.3/100*E12</f>
        <v>0.6</v>
      </c>
      <c r="I12" s="10">
        <f>0/100*E12</f>
        <v>0</v>
      </c>
      <c r="J12" s="12">
        <f>14.5/100*E12</f>
        <v>28.999999999999996</v>
      </c>
    </row>
    <row r="13" spans="1:10">
      <c r="A13" s="34"/>
      <c r="B13" s="27" t="s">
        <v>20</v>
      </c>
      <c r="C13" s="24">
        <v>0</v>
      </c>
      <c r="D13" s="20" t="s">
        <v>23</v>
      </c>
      <c r="E13" s="10">
        <v>50</v>
      </c>
      <c r="F13" s="11"/>
      <c r="G13" s="10">
        <f>242/100*E13</f>
        <v>121</v>
      </c>
      <c r="H13" s="10">
        <f>8.1/100*E13</f>
        <v>4.05</v>
      </c>
      <c r="I13" s="10">
        <f>1/100*E13</f>
        <v>0.5</v>
      </c>
      <c r="J13" s="12">
        <f>48.8/100*E13</f>
        <v>24.4</v>
      </c>
    </row>
    <row r="14" spans="1:10" ht="15.75" thickBot="1">
      <c r="A14" s="34"/>
      <c r="B14" s="28" t="s">
        <v>17</v>
      </c>
      <c r="C14" s="25">
        <v>0</v>
      </c>
      <c r="D14" s="21" t="s">
        <v>24</v>
      </c>
      <c r="E14" s="13">
        <v>30</v>
      </c>
      <c r="F14" s="14"/>
      <c r="G14" s="13">
        <f>249/100*E14</f>
        <v>74.7</v>
      </c>
      <c r="H14" s="13">
        <f>6.7/100*E14</f>
        <v>2.0100000000000002</v>
      </c>
      <c r="I14" s="13">
        <f>1.2/100*E14</f>
        <v>0.36</v>
      </c>
      <c r="J14" s="15">
        <v>11</v>
      </c>
    </row>
    <row r="15" spans="1:10" ht="15.75" thickBot="1">
      <c r="A15" s="1"/>
      <c r="B15" s="31"/>
      <c r="C15" s="2"/>
      <c r="D15" s="3"/>
      <c r="E15" s="4">
        <f t="shared" ref="E15:J15" si="1">SUM(E9:E14)</f>
        <v>740</v>
      </c>
      <c r="F15" s="4">
        <f t="shared" si="1"/>
        <v>0</v>
      </c>
      <c r="G15" s="4">
        <f t="shared" si="1"/>
        <v>778.90000000000009</v>
      </c>
      <c r="H15" s="4">
        <f t="shared" si="1"/>
        <v>26.14</v>
      </c>
      <c r="I15" s="4">
        <f t="shared" si="1"/>
        <v>25.520000000000003</v>
      </c>
      <c r="J15" s="4">
        <f t="shared" si="1"/>
        <v>108.9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19.75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5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5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5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5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5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2022-12-06T01:10:36Z</dcterms:modified>
</cp:coreProperties>
</file>