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H10"/>
  <c r="I11"/>
  <c r="I10"/>
  <c r="G10"/>
  <c r="J10"/>
  <c r="J6" l="1"/>
  <c r="H6"/>
  <c r="H4"/>
  <c r="J8"/>
  <c r="J12"/>
  <c r="H9"/>
  <c r="G6"/>
  <c r="I4"/>
  <c r="J7"/>
  <c r="I7"/>
  <c r="H7"/>
  <c r="G7"/>
  <c r="I6"/>
  <c r="J5"/>
  <c r="I5"/>
  <c r="H5"/>
  <c r="G5"/>
  <c r="J4"/>
  <c r="J14" l="1"/>
  <c r="I14"/>
  <c r="H14"/>
  <c r="G14"/>
  <c r="J13"/>
  <c r="I13"/>
  <c r="H13"/>
  <c r="G13"/>
  <c r="I12"/>
  <c r="H12"/>
  <c r="G12"/>
  <c r="H11"/>
  <c r="G11"/>
  <c r="J9"/>
  <c r="I9"/>
  <c r="G9"/>
  <c r="I8"/>
  <c r="H8"/>
  <c r="G8"/>
  <c r="G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<sst xmlns="http://schemas.openxmlformats.org/spreadsheetml/2006/main" count="39" uniqueCount="37">
  <si>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</si>
  <si>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</si>
  <si>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</si>
  <si>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</si>
  <si>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</si>
  <si>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</si>
  <si>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</si>
  <si>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</si>
  <si>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</si>
  <si>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</si>
  <si>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</si>
  <si>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</si>
  <si>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</si>
  <si>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</si>
  <si>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</si>
  <si>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</si>
  <si>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</si>
  <si>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</si>
  <si>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</si>
  <si>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</si>
  <si>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</si>
  <si>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</si>
  <si>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</si>
  <si>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</si>
  <si>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</si>
  <si>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 йодированный</t>
  </si>
  <si>
    <t>2</t>
  </si>
  <si>
    <t>МБОУ Новоселовская СОШ №5</t>
  </si>
  <si>
    <t>Картофельное пюре</t>
  </si>
  <si>
    <t>Кофейный напиток</t>
  </si>
  <si>
    <t>Огурец соленый</t>
  </si>
  <si>
    <t>Суп картофельный с мясными фрикадельками</t>
  </si>
  <si>
    <t>Гуляш</t>
  </si>
  <si>
    <t>Макароны отварные</t>
  </si>
  <si>
    <t>Напиток из плодов шиповника</t>
  </si>
  <si>
    <t>напиток</t>
  </si>
  <si>
    <t>Тефтели рыбные с томатным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</si>
</sst>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="85" zoomScaleNormal="85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19</v>
      </c>
      <c r="F1" s="7" t="s">
        <v>26</v>
      </c>
      <c r="I1" t="s">
        <v>1</v>
      </c>
      <c r="J1" s="10">
        <v>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22</v>
      </c>
      <c r="D3" s="6" t="s">
        <v>4</v>
      </c>
      <c r="E3" s="17" t="s">
        <v>23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2" t="s">
        <v>10</v>
      </c>
      <c r="B4" s="3" t="s">
        <v>11</v>
      </c>
      <c r="C4" s="21">
        <v>394</v>
      </c>
      <c r="D4" s="19" t="s">
        <v>36</v>
      </c>
      <c r="E4" s="11">
        <v>120</v>
      </c>
      <c r="F4" s="12">
        <v>50.88</v>
      </c>
      <c r="G4" s="11">
        <f>92.1/100*E4</f>
        <v>110.52</v>
      </c>
      <c r="H4" s="11">
        <f>6.9/100*E4</f>
        <v>8.2800000000000011</v>
      </c>
      <c r="I4" s="11">
        <f>3.1/100*E4</f>
        <v>3.7199999999999998</v>
      </c>
      <c r="J4" s="13">
        <f>6.8/100*E4</f>
        <v>8.16</v>
      </c>
    </row>
    <row r="5" spans="1:10">
      <c r="A5" s="4"/>
      <c r="B5" s="1" t="s">
        <v>17</v>
      </c>
      <c r="C5" s="22">
        <v>520</v>
      </c>
      <c r="D5" s="20" t="s">
        <v>28</v>
      </c>
      <c r="E5" s="14">
        <v>150</v>
      </c>
      <c r="F5" s="15">
        <v>14.76</v>
      </c>
      <c r="G5" s="14">
        <f>75/100*E5</f>
        <v>112.5</v>
      </c>
      <c r="H5" s="14">
        <f>2.1/100*E5</f>
        <v>3.1500000000000004</v>
      </c>
      <c r="I5" s="14">
        <f>0.8/100*E5</f>
        <v>1.2</v>
      </c>
      <c r="J5" s="16">
        <f>14.7/100*E5</f>
        <v>22.049999999999997</v>
      </c>
    </row>
    <row r="6" spans="1:10">
      <c r="A6" s="4"/>
      <c r="B6" s="1" t="s">
        <v>12</v>
      </c>
      <c r="C6" s="22">
        <v>692</v>
      </c>
      <c r="D6" s="20" t="s">
        <v>29</v>
      </c>
      <c r="E6" s="14">
        <v>200</v>
      </c>
      <c r="F6" s="15">
        <v>7.56</v>
      </c>
      <c r="G6" s="14">
        <f>125/100*E6</f>
        <v>250</v>
      </c>
      <c r="H6" s="14">
        <f>2.3/100*E6</f>
        <v>4.5999999999999996</v>
      </c>
      <c r="I6" s="14">
        <f>4/100*E6</f>
        <v>8</v>
      </c>
      <c r="J6" s="16">
        <f>15/100*E6</f>
        <v>30</v>
      </c>
    </row>
    <row r="7" spans="1:10" ht="15.75" thickBot="1">
      <c r="A7" s="23"/>
      <c r="B7" s="24" t="s">
        <v>20</v>
      </c>
      <c r="C7" s="25">
        <v>0</v>
      </c>
      <c r="D7" s="26" t="s">
        <v>25</v>
      </c>
      <c r="E7" s="27">
        <v>30</v>
      </c>
      <c r="F7" s="28">
        <v>2.4</v>
      </c>
      <c r="G7" s="27">
        <f>249/100*E7</f>
        <v>74.7</v>
      </c>
      <c r="H7" s="27">
        <f>6.7/100*E7</f>
        <v>2.0100000000000002</v>
      </c>
      <c r="I7" s="27">
        <f>12/100*E7</f>
        <v>3.5999999999999996</v>
      </c>
      <c r="J7" s="29">
        <f>52.9/100*E7</f>
        <v>15.870000000000001</v>
      </c>
    </row>
    <row r="8" spans="1:10">
      <c r="A8" s="2" t="s">
        <v>13</v>
      </c>
      <c r="B8" s="3" t="s">
        <v>14</v>
      </c>
      <c r="C8" s="30">
        <v>0</v>
      </c>
      <c r="D8" s="31" t="s">
        <v>30</v>
      </c>
      <c r="E8" s="11">
        <v>60</v>
      </c>
      <c r="F8" s="12">
        <v>15.5</v>
      </c>
      <c r="G8" s="11">
        <f>13/100*E8</f>
        <v>7.8000000000000007</v>
      </c>
      <c r="H8" s="11">
        <f>0.8/100*E8</f>
        <v>0.48</v>
      </c>
      <c r="I8" s="11">
        <f>0.1/100*E8</f>
        <v>0.06</v>
      </c>
      <c r="J8" s="13">
        <f>3.7/100*E8</f>
        <v>2.2200000000000002</v>
      </c>
    </row>
    <row r="9" spans="1:10" ht="30">
      <c r="A9" s="4"/>
      <c r="B9" s="1" t="s">
        <v>15</v>
      </c>
      <c r="C9" s="9">
        <v>137</v>
      </c>
      <c r="D9" s="8" t="s">
        <v>31</v>
      </c>
      <c r="E9" s="14">
        <v>200</v>
      </c>
      <c r="F9" s="15">
        <v>28.78</v>
      </c>
      <c r="G9" s="14">
        <f>57.6/100*E9</f>
        <v>115.20000000000002</v>
      </c>
      <c r="H9" s="14">
        <f>3/100*E9</f>
        <v>6</v>
      </c>
      <c r="I9" s="14">
        <f>2.2/100*E9</f>
        <v>4.4000000000000004</v>
      </c>
      <c r="J9" s="16">
        <f>6.5/100*E9</f>
        <v>13</v>
      </c>
    </row>
    <row r="10" spans="1:10">
      <c r="A10" s="4"/>
      <c r="B10" s="1" t="s">
        <v>16</v>
      </c>
      <c r="C10" s="9">
        <v>437</v>
      </c>
      <c r="D10" s="8" t="s">
        <v>32</v>
      </c>
      <c r="E10" s="14">
        <v>90</v>
      </c>
      <c r="F10" s="15">
        <v>24.35</v>
      </c>
      <c r="G10" s="14">
        <f>290/100*E10</f>
        <v>261</v>
      </c>
      <c r="H10" s="14">
        <f>8.9/100*E10</f>
        <v>8.0100000000000016</v>
      </c>
      <c r="I10" s="14">
        <f>13/100*E10</f>
        <v>11.700000000000001</v>
      </c>
      <c r="J10" s="16">
        <f>10.9/100*E10</f>
        <v>9.81</v>
      </c>
    </row>
    <row r="11" spans="1:10">
      <c r="A11" s="4"/>
      <c r="B11" s="1" t="s">
        <v>17</v>
      </c>
      <c r="C11" s="9">
        <v>332</v>
      </c>
      <c r="D11" s="8" t="s">
        <v>33</v>
      </c>
      <c r="E11" s="14">
        <v>150</v>
      </c>
      <c r="F11" s="15">
        <v>8.66</v>
      </c>
      <c r="G11" s="14">
        <f>120.2/100*E11</f>
        <v>180.29999999999998</v>
      </c>
      <c r="H11" s="14">
        <f>4/100*E11</f>
        <v>6</v>
      </c>
      <c r="I11" s="14">
        <f>2.9/100*E11</f>
        <v>4.3499999999999996</v>
      </c>
      <c r="J11" s="16">
        <f>15.5/100*E11</f>
        <v>23.25</v>
      </c>
    </row>
    <row r="12" spans="1:10">
      <c r="A12" s="4"/>
      <c r="B12" s="1" t="s">
        <v>35</v>
      </c>
      <c r="C12" s="9">
        <v>705</v>
      </c>
      <c r="D12" s="8" t="s">
        <v>34</v>
      </c>
      <c r="E12" s="14">
        <v>200</v>
      </c>
      <c r="F12" s="15">
        <v>9.1</v>
      </c>
      <c r="G12" s="14">
        <f>31/100*E12</f>
        <v>62</v>
      </c>
      <c r="H12" s="14">
        <f>0.16/100*E12</f>
        <v>0.32</v>
      </c>
      <c r="I12" s="14">
        <f>0.03/100*E12</f>
        <v>0.06</v>
      </c>
      <c r="J12" s="16">
        <f>9.5/100*E12</f>
        <v>19</v>
      </c>
    </row>
    <row r="13" spans="1:10">
      <c r="A13" s="4"/>
      <c r="B13" s="1" t="s">
        <v>21</v>
      </c>
      <c r="C13" s="9">
        <v>0</v>
      </c>
      <c r="D13" s="8" t="s">
        <v>24</v>
      </c>
      <c r="E13" s="14">
        <v>50</v>
      </c>
      <c r="F13" s="15">
        <v>3.5</v>
      </c>
      <c r="G13" s="14">
        <f>231/100*E13</f>
        <v>115.5</v>
      </c>
      <c r="H13" s="14">
        <f>8/100*E13</f>
        <v>4</v>
      </c>
      <c r="I13" s="14">
        <f>1/100*E13</f>
        <v>0.5</v>
      </c>
      <c r="J13" s="16">
        <f>49.7/100*E13</f>
        <v>24.85</v>
      </c>
    </row>
    <row r="14" spans="1:10" ht="15.75" thickBot="1">
      <c r="A14" s="23"/>
      <c r="B14" s="24" t="s">
        <v>18</v>
      </c>
      <c r="C14" s="32">
        <v>0</v>
      </c>
      <c r="D14" s="33" t="s">
        <v>25</v>
      </c>
      <c r="E14" s="27">
        <v>30</v>
      </c>
      <c r="F14" s="28">
        <v>2.4</v>
      </c>
      <c r="G14" s="27">
        <f>249/100*E14</f>
        <v>74.7</v>
      </c>
      <c r="H14" s="27">
        <f>6.7/100*E14</f>
        <v>2.0100000000000002</v>
      </c>
      <c r="I14" s="27">
        <f>12/100*E14</f>
        <v>3.5999999999999996</v>
      </c>
      <c r="J14" s="29">
        <f>52.9/100*E14</f>
        <v>15.870000000000001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2023-01-26T09:06:55Z</dcterms:modified>
</cp:coreProperties>
</file>