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I11"/>
  <c r="I10"/>
  <c r="G9"/>
  <c r="G11"/>
  <c r="G10"/>
  <c r="J9"/>
  <c r="J10"/>
  <c r="J11"/>
  <c r="H10"/>
  <c r="H11"/>
  <c r="H9"/>
  <c r="J8"/>
  <c r="I8"/>
  <c r="H8"/>
  <c r="G8"/>
  <c r="J4" l="1"/>
  <c r="H4"/>
  <c r="I4"/>
  <c r="G4"/>
  <c r="J12" l="1"/>
  <c r="I12"/>
  <c r="H12"/>
  <c r="G12"/>
  <c r="J13" l="1"/>
  <c r="I13"/>
  <c r="H13"/>
  <c r="G13"/>
  <c r="J7"/>
  <c r="I7"/>
  <c r="H7"/>
  <c r="G7"/>
  <c r="J6"/>
  <c r="I6"/>
  <c r="H6"/>
  <c r="G6"/>
  <c r="J5"/>
  <c r="I5"/>
  <c r="H5"/>
  <c r="G5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<sst xmlns="http://schemas.openxmlformats.org/spreadsheetml/2006/main" count="39" uniqueCount="37">
  <si>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</si>
  <si>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</si>
  <si>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</si>
  <si>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</si>
  <si>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</si>
  <si>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</si>
  <si>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</si>
  <si>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</si>
  <si>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</si>
  <si>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</si>
  <si>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</si>
  <si>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</si>
  <si>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</si>
  <si>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</si>
  <si>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</si>
  <si>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</si>
  <si>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</si>
  <si>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</si>
  <si>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</si>
  <si>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</si>
  <si>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</si>
  <si>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</si>
  <si>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</si>
  <si>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</si>
  <si>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</si>
  <si>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 йодированный</t>
  </si>
  <si>
    <t>2</t>
  </si>
  <si>
    <t>МБОУ Новоселовская СОШ №5</t>
  </si>
  <si>
    <t>Пудинг из творога запеченый со сгущеным молоком</t>
  </si>
  <si>
    <t>Кукуруза консервированая</t>
  </si>
  <si>
    <t>Какао с молоком</t>
  </si>
  <si>
    <t>Икра кабачковая</t>
  </si>
  <si>
    <t>Щи из свежей капусты с картофелем</t>
  </si>
  <si>
    <t>Биточки рубленые из птицы</t>
  </si>
  <si>
    <t>Капуста тушеная</t>
  </si>
  <si>
    <t>Напиток клюквеный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</si>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</sst>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Fill="1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="85" zoomScaleNormal="85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19</v>
      </c>
      <c r="F1" s="2" t="s">
        <v>26</v>
      </c>
      <c r="I1" t="s">
        <v>1</v>
      </c>
      <c r="J1" s="5">
        <v>2</v>
      </c>
    </row>
    <row r="2" spans="1:10" ht="7.5" customHeight="1" thickBot="1"/>
    <row r="3" spans="1:10" ht="15.75" thickBot="1">
      <c r="A3" s="18" t="s">
        <v>2</v>
      </c>
      <c r="B3" s="1" t="s">
        <v>3</v>
      </c>
      <c r="C3" s="1" t="s">
        <v>22</v>
      </c>
      <c r="D3" s="1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19" t="s">
        <v>10</v>
      </c>
      <c r="B4" s="14" t="s">
        <v>11</v>
      </c>
      <c r="C4" s="15">
        <v>362</v>
      </c>
      <c r="D4" s="3" t="s">
        <v>28</v>
      </c>
      <c r="E4" s="8">
        <v>170</v>
      </c>
      <c r="F4" s="9">
        <v>62.93</v>
      </c>
      <c r="G4" s="8">
        <f>135.5/100*E4</f>
        <v>230.35</v>
      </c>
      <c r="H4" s="8">
        <f>5/100*E4</f>
        <v>8.5</v>
      </c>
      <c r="I4" s="8">
        <f>6.7/100*E4</f>
        <v>11.39</v>
      </c>
      <c r="J4" s="10">
        <f>12.3/100*E4</f>
        <v>20.910000000000004</v>
      </c>
    </row>
    <row r="5" spans="1:10">
      <c r="A5" s="20"/>
      <c r="B5" s="16" t="s">
        <v>14</v>
      </c>
      <c r="C5" s="17">
        <v>0</v>
      </c>
      <c r="D5" s="4" t="s">
        <v>29</v>
      </c>
      <c r="E5" s="11">
        <v>100</v>
      </c>
      <c r="F5" s="12">
        <v>37.5</v>
      </c>
      <c r="G5" s="11">
        <f>69/100*E5</f>
        <v>69</v>
      </c>
      <c r="H5" s="11">
        <f>2.5/100*E5</f>
        <v>2.5</v>
      </c>
      <c r="I5" s="11">
        <f>1.2/100*E5</f>
        <v>1.2</v>
      </c>
      <c r="J5" s="13">
        <f>10.5/100*E5</f>
        <v>10.5</v>
      </c>
    </row>
    <row r="6" spans="1:10">
      <c r="A6" s="20"/>
      <c r="B6" s="16" t="s">
        <v>12</v>
      </c>
      <c r="C6" s="17">
        <v>693</v>
      </c>
      <c r="D6" s="4" t="s">
        <v>30</v>
      </c>
      <c r="E6" s="11">
        <v>200</v>
      </c>
      <c r="F6" s="12">
        <v>13.6</v>
      </c>
      <c r="G6" s="11">
        <f>102.8/100*E6</f>
        <v>205.6</v>
      </c>
      <c r="H6" s="11">
        <f>2.9/100*E6</f>
        <v>5.8</v>
      </c>
      <c r="I6" s="11">
        <f>2.9/100*E6</f>
        <v>5.8</v>
      </c>
      <c r="J6" s="13">
        <f>17.2/100*E6</f>
        <v>34.4</v>
      </c>
    </row>
    <row r="7" spans="1:10" ht="15.75" thickBot="1">
      <c r="A7" s="20"/>
      <c r="B7" s="27" t="s">
        <v>20</v>
      </c>
      <c r="C7" s="28">
        <v>0</v>
      </c>
      <c r="D7" s="29" t="s">
        <v>25</v>
      </c>
      <c r="E7" s="21">
        <v>30</v>
      </c>
      <c r="F7" s="22">
        <v>2.1</v>
      </c>
      <c r="G7" s="21">
        <f>249/100*E7</f>
        <v>74.7</v>
      </c>
      <c r="H7" s="21">
        <f>6.7/100*E7</f>
        <v>2.0100000000000002</v>
      </c>
      <c r="I7" s="21">
        <f>1.2/100*E7</f>
        <v>0.36</v>
      </c>
      <c r="J7" s="23">
        <f>52.9/100*E7</f>
        <v>15.870000000000001</v>
      </c>
    </row>
    <row r="8" spans="1:10">
      <c r="A8" s="19" t="s">
        <v>13</v>
      </c>
      <c r="B8" s="14" t="s">
        <v>14</v>
      </c>
      <c r="C8" s="15">
        <v>0</v>
      </c>
      <c r="D8" s="3" t="s">
        <v>31</v>
      </c>
      <c r="E8" s="8">
        <v>60</v>
      </c>
      <c r="F8" s="9">
        <v>18</v>
      </c>
      <c r="G8" s="8">
        <f>90.8/100*E8</f>
        <v>54.48</v>
      </c>
      <c r="H8" s="8">
        <f>1.6/100*E8</f>
        <v>0.96</v>
      </c>
      <c r="I8" s="8">
        <f>6.3/100*E8</f>
        <v>3.7800000000000002</v>
      </c>
      <c r="J8" s="10">
        <f>7.4/100*E8</f>
        <v>4.4400000000000004</v>
      </c>
    </row>
    <row r="9" spans="1:10">
      <c r="A9" s="20"/>
      <c r="B9" s="16" t="s">
        <v>15</v>
      </c>
      <c r="C9" s="17">
        <v>124</v>
      </c>
      <c r="D9" s="4" t="s">
        <v>32</v>
      </c>
      <c r="E9" s="11">
        <v>200</v>
      </c>
      <c r="F9" s="12">
        <v>14.66</v>
      </c>
      <c r="G9" s="11">
        <f>59.6/100*E9</f>
        <v>119.19999999999999</v>
      </c>
      <c r="H9" s="11">
        <f>1.1/100*E9</f>
        <v>2.2000000000000002</v>
      </c>
      <c r="I9" s="11">
        <f>3.1/100*E9</f>
        <v>6.2</v>
      </c>
      <c r="J9" s="13">
        <f>6.9/100*E9</f>
        <v>13.8</v>
      </c>
    </row>
    <row r="10" spans="1:10">
      <c r="A10" s="20"/>
      <c r="B10" s="16" t="s">
        <v>16</v>
      </c>
      <c r="C10" s="17">
        <v>500</v>
      </c>
      <c r="D10" s="4" t="s">
        <v>33</v>
      </c>
      <c r="E10" s="11">
        <v>100</v>
      </c>
      <c r="F10" s="12">
        <v>36.909999999999997</v>
      </c>
      <c r="G10" s="11">
        <f>183.2/100*E10</f>
        <v>183.2</v>
      </c>
      <c r="H10" s="11">
        <f>13.2/100*E10</f>
        <v>13.200000000000001</v>
      </c>
      <c r="I10" s="11">
        <f>8.4/100*E10</f>
        <v>8.4</v>
      </c>
      <c r="J10" s="13">
        <f>10.7/100*E10</f>
        <v>10.7</v>
      </c>
    </row>
    <row r="11" spans="1:10">
      <c r="A11" s="20"/>
      <c r="B11" s="16" t="s">
        <v>17</v>
      </c>
      <c r="C11" s="17">
        <v>534</v>
      </c>
      <c r="D11" s="4" t="s">
        <v>34</v>
      </c>
      <c r="E11" s="11">
        <v>150</v>
      </c>
      <c r="F11" s="12">
        <v>13.27</v>
      </c>
      <c r="G11" s="11">
        <f>132.2/100*E11</f>
        <v>198.29999999999998</v>
      </c>
      <c r="H11" s="11">
        <f>2.7/100*E11</f>
        <v>4.0500000000000007</v>
      </c>
      <c r="I11" s="11">
        <f>4.9/100*E11</f>
        <v>7.3500000000000005</v>
      </c>
      <c r="J11" s="13">
        <f>13.2/100*E11</f>
        <v>19.8</v>
      </c>
    </row>
    <row r="12" spans="1:10">
      <c r="A12" s="20"/>
      <c r="B12" s="16" t="s">
        <v>36</v>
      </c>
      <c r="C12" s="17">
        <v>700</v>
      </c>
      <c r="D12" s="4" t="s">
        <v>35</v>
      </c>
      <c r="E12" s="11">
        <v>200</v>
      </c>
      <c r="F12" s="12">
        <v>11.6</v>
      </c>
      <c r="G12" s="11">
        <f>4.3/100*E12</f>
        <v>8.6</v>
      </c>
      <c r="H12" s="11">
        <f>0.05/100*E12</f>
        <v>0.1</v>
      </c>
      <c r="I12" s="11">
        <f>0.02/100*E12</f>
        <v>0.04</v>
      </c>
      <c r="J12" s="13">
        <f>10.6/100*E12</f>
        <v>21.2</v>
      </c>
    </row>
    <row r="13" spans="1:10">
      <c r="A13" s="20"/>
      <c r="B13" s="16" t="s">
        <v>21</v>
      </c>
      <c r="C13" s="17">
        <v>0</v>
      </c>
      <c r="D13" s="4" t="s">
        <v>24</v>
      </c>
      <c r="E13" s="11">
        <v>50</v>
      </c>
      <c r="F13" s="12">
        <v>3.5</v>
      </c>
      <c r="G13" s="11">
        <f>242/100*E13</f>
        <v>121</v>
      </c>
      <c r="H13" s="11">
        <f>8.1/100*E13</f>
        <v>4.05</v>
      </c>
      <c r="I13" s="11">
        <f>1/100*E13</f>
        <v>0.5</v>
      </c>
      <c r="J13" s="13">
        <f>48.8/100*E13</f>
        <v>24.4</v>
      </c>
    </row>
    <row r="14" spans="1:10" ht="15.75" thickBot="1">
      <c r="A14" s="30"/>
      <c r="B14" s="31" t="s">
        <v>18</v>
      </c>
      <c r="C14" s="32">
        <v>0</v>
      </c>
      <c r="D14" s="33" t="s">
        <v>25</v>
      </c>
      <c r="E14" s="34">
        <v>30</v>
      </c>
      <c r="F14" s="35">
        <v>2.4</v>
      </c>
      <c r="G14" s="34">
        <v>75</v>
      </c>
      <c r="H14" s="34">
        <v>2</v>
      </c>
      <c r="I14" s="34">
        <v>4</v>
      </c>
      <c r="J14" s="36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2023-01-23T09:20:23Z</dcterms:modified>
</cp:coreProperties>
</file>